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50604\Desktop\"/>
    </mc:Choice>
  </mc:AlternateContent>
  <xr:revisionPtr revIDLastSave="0" documentId="13_ncr:1_{DE6F49C6-E3CC-4A13-BF55-ED6A9BA93708}" xr6:coauthVersionLast="36" xr6:coauthVersionMax="36" xr10:uidLastSave="{00000000-0000-0000-0000-000000000000}"/>
  <bookViews>
    <workbookView xWindow="0" yWindow="0" windowWidth="27870" windowHeight="12810" activeTab="1" xr2:uid="{00000000-000D-0000-FFFF-FFFF00000000}"/>
  </bookViews>
  <sheets>
    <sheet name="Wk3" sheetId="1" r:id="rId1"/>
    <sheet name="Monitor (Wk3)" sheetId="2" r:id="rId2"/>
  </sheets>
  <definedNames>
    <definedName name="_xlnm._FilterDatabase" localSheetId="0" hidden="1">'Wk3'!$A$3:$AC$73</definedName>
    <definedName name="_xlnm.Print_Area" localSheetId="0">'Wk3'!$A$1:$S$30</definedName>
  </definedNames>
  <calcPr calcId="191029"/>
</workbook>
</file>

<file path=xl/calcChain.xml><?xml version="1.0" encoding="utf-8"?>
<calcChain xmlns="http://schemas.openxmlformats.org/spreadsheetml/2006/main">
  <c r="E72" i="2" l="1"/>
  <c r="D72" i="2"/>
  <c r="C72" i="2"/>
  <c r="B72" i="2"/>
  <c r="E71" i="2"/>
  <c r="D71" i="2"/>
  <c r="C71" i="2"/>
  <c r="B71" i="2"/>
  <c r="E70" i="2"/>
  <c r="D70" i="2"/>
  <c r="C70" i="2"/>
  <c r="B70" i="2"/>
  <c r="E69" i="2"/>
  <c r="D69" i="2"/>
  <c r="C69" i="2"/>
  <c r="B69" i="2"/>
  <c r="E68" i="2"/>
  <c r="D68" i="2"/>
  <c r="C68" i="2"/>
  <c r="B68" i="2"/>
  <c r="E67" i="2"/>
  <c r="D67" i="2"/>
  <c r="C67" i="2"/>
  <c r="B67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B50" i="2"/>
  <c r="E49" i="2"/>
  <c r="D49" i="2"/>
  <c r="C49" i="2"/>
  <c r="B49" i="2"/>
  <c r="E48" i="2"/>
  <c r="D48" i="2"/>
  <c r="C48" i="2"/>
  <c r="B48" i="2"/>
  <c r="E47" i="2"/>
  <c r="D47" i="2"/>
  <c r="C47" i="2"/>
  <c r="B47" i="2"/>
  <c r="E46" i="2"/>
  <c r="D46" i="2"/>
  <c r="C46" i="2"/>
  <c r="B46" i="2"/>
  <c r="E45" i="2"/>
  <c r="D45" i="2"/>
  <c r="C45" i="2"/>
  <c r="B45" i="2"/>
  <c r="E44" i="2"/>
  <c r="D44" i="2"/>
  <c r="C44" i="2"/>
  <c r="B44" i="2"/>
  <c r="E43" i="2"/>
  <c r="D43" i="2"/>
  <c r="C43" i="2"/>
  <c r="B43" i="2"/>
  <c r="E42" i="2"/>
  <c r="D42" i="2"/>
  <c r="C42" i="2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  <c r="T73" i="1"/>
  <c r="S73" i="1"/>
  <c r="O73" i="1"/>
  <c r="G72" i="2" s="1"/>
  <c r="N73" i="1"/>
  <c r="F72" i="2" s="1"/>
  <c r="T72" i="1"/>
  <c r="S72" i="1"/>
  <c r="O72" i="1"/>
  <c r="G71" i="2" s="1"/>
  <c r="N72" i="1"/>
  <c r="F71" i="2" s="1"/>
  <c r="T71" i="1"/>
  <c r="S71" i="1"/>
  <c r="N71" i="1" s="1"/>
  <c r="O71" i="1"/>
  <c r="G70" i="2" s="1"/>
  <c r="T70" i="1"/>
  <c r="S70" i="1"/>
  <c r="O70" i="1"/>
  <c r="G69" i="2" s="1"/>
  <c r="T69" i="1"/>
  <c r="S69" i="1"/>
  <c r="N69" i="1" s="1"/>
  <c r="F68" i="2" s="1"/>
  <c r="O69" i="1"/>
  <c r="G68" i="2" s="1"/>
  <c r="T68" i="1"/>
  <c r="S68" i="1"/>
  <c r="N68" i="1" s="1"/>
  <c r="F67" i="2" s="1"/>
  <c r="O68" i="1"/>
  <c r="G67" i="2" s="1"/>
  <c r="T67" i="1"/>
  <c r="S67" i="1"/>
  <c r="N67" i="1" s="1"/>
  <c r="O67" i="1"/>
  <c r="G66" i="2" s="1"/>
  <c r="T66" i="1"/>
  <c r="S66" i="1"/>
  <c r="O66" i="1"/>
  <c r="G65" i="2" s="1"/>
  <c r="T65" i="1"/>
  <c r="S65" i="1"/>
  <c r="O65" i="1"/>
  <c r="G64" i="2" s="1"/>
  <c r="N65" i="1"/>
  <c r="F64" i="2" s="1"/>
  <c r="T64" i="1"/>
  <c r="S64" i="1"/>
  <c r="O64" i="1"/>
  <c r="G63" i="2" s="1"/>
  <c r="N64" i="1"/>
  <c r="F63" i="2" s="1"/>
  <c r="T63" i="1"/>
  <c r="S63" i="1"/>
  <c r="O63" i="1"/>
  <c r="G62" i="2" s="1"/>
  <c r="T62" i="1"/>
  <c r="O62" i="1"/>
  <c r="G61" i="2" s="1"/>
  <c r="T61" i="1"/>
  <c r="S61" i="1"/>
  <c r="N61" i="1" s="1"/>
  <c r="F60" i="2" s="1"/>
  <c r="O61" i="1"/>
  <c r="G60" i="2" s="1"/>
  <c r="T60" i="1"/>
  <c r="O60" i="1"/>
  <c r="G59" i="2" s="1"/>
  <c r="T59" i="1"/>
  <c r="S59" i="1"/>
  <c r="O59" i="1"/>
  <c r="G58" i="2" s="1"/>
  <c r="N59" i="1"/>
  <c r="F58" i="2" s="1"/>
  <c r="T58" i="1"/>
  <c r="S58" i="1"/>
  <c r="O58" i="1"/>
  <c r="G57" i="2" s="1"/>
  <c r="N58" i="1"/>
  <c r="F57" i="2" s="1"/>
  <c r="T57" i="1"/>
  <c r="S57" i="1"/>
  <c r="N57" i="1" s="1"/>
  <c r="O57" i="1"/>
  <c r="G56" i="2" s="1"/>
  <c r="T56" i="1"/>
  <c r="S56" i="1"/>
  <c r="O56" i="1"/>
  <c r="G55" i="2" s="1"/>
  <c r="T55" i="1"/>
  <c r="S55" i="1"/>
  <c r="N55" i="1" s="1"/>
  <c r="F54" i="2" s="1"/>
  <c r="O55" i="1"/>
  <c r="G54" i="2" s="1"/>
  <c r="T54" i="1"/>
  <c r="S54" i="1"/>
  <c r="N54" i="1" s="1"/>
  <c r="F53" i="2" s="1"/>
  <c r="O54" i="1"/>
  <c r="G53" i="2" s="1"/>
  <c r="T53" i="1"/>
  <c r="S53" i="1"/>
  <c r="O53" i="1"/>
  <c r="G52" i="2" s="1"/>
  <c r="T52" i="1"/>
  <c r="S52" i="1"/>
  <c r="N52" i="1" s="1"/>
  <c r="O52" i="1"/>
  <c r="G51" i="2" s="1"/>
  <c r="T51" i="1"/>
  <c r="S51" i="1"/>
  <c r="O51" i="1"/>
  <c r="G50" i="2" s="1"/>
  <c r="N51" i="1"/>
  <c r="F50" i="2" s="1"/>
  <c r="T50" i="1"/>
  <c r="S50" i="1"/>
  <c r="O50" i="1"/>
  <c r="G49" i="2" s="1"/>
  <c r="N50" i="1"/>
  <c r="F49" i="2" s="1"/>
  <c r="T49" i="1"/>
  <c r="O49" i="1"/>
  <c r="G48" i="2" s="1"/>
  <c r="K49" i="1"/>
  <c r="S49" i="1" s="1"/>
  <c r="N49" i="1" s="1"/>
  <c r="T48" i="1"/>
  <c r="O48" i="1"/>
  <c r="G47" i="2" s="1"/>
  <c r="T47" i="1"/>
  <c r="S47" i="1"/>
  <c r="N47" i="1" s="1"/>
  <c r="O47" i="1"/>
  <c r="G46" i="2" s="1"/>
  <c r="T46" i="1"/>
  <c r="S46" i="1"/>
  <c r="N46" i="1" s="1"/>
  <c r="O46" i="1"/>
  <c r="G45" i="2" s="1"/>
  <c r="T45" i="1"/>
  <c r="S45" i="1"/>
  <c r="O45" i="1"/>
  <c r="G44" i="2" s="1"/>
  <c r="N45" i="1"/>
  <c r="F44" i="2" s="1"/>
  <c r="T44" i="1"/>
  <c r="S44" i="1"/>
  <c r="O44" i="1"/>
  <c r="G43" i="2" s="1"/>
  <c r="N44" i="1"/>
  <c r="F43" i="2" s="1"/>
  <c r="T43" i="1"/>
  <c r="S43" i="1"/>
  <c r="O43" i="1"/>
  <c r="G42" i="2" s="1"/>
  <c r="T42" i="1"/>
  <c r="S42" i="1"/>
  <c r="O42" i="1"/>
  <c r="G41" i="2" s="1"/>
  <c r="T41" i="1"/>
  <c r="S41" i="1"/>
  <c r="N41" i="1" s="1"/>
  <c r="F40" i="2" s="1"/>
  <c r="O41" i="1"/>
  <c r="G40" i="2" s="1"/>
  <c r="T40" i="1"/>
  <c r="O40" i="1"/>
  <c r="G39" i="2" s="1"/>
  <c r="T39" i="1"/>
  <c r="S39" i="1"/>
  <c r="O39" i="1"/>
  <c r="G38" i="2" s="1"/>
  <c r="T38" i="1"/>
  <c r="S38" i="1"/>
  <c r="N38" i="1" s="1"/>
  <c r="F37" i="2" s="1"/>
  <c r="O38" i="1"/>
  <c r="G37" i="2" s="1"/>
  <c r="T37" i="1"/>
  <c r="S37" i="1"/>
  <c r="N37" i="1" s="1"/>
  <c r="F36" i="2" s="1"/>
  <c r="O37" i="1"/>
  <c r="G36" i="2" s="1"/>
  <c r="T36" i="1"/>
  <c r="O36" i="1"/>
  <c r="G35" i="2" s="1"/>
  <c r="T35" i="1"/>
  <c r="O35" i="1"/>
  <c r="G34" i="2" s="1"/>
  <c r="T34" i="1"/>
  <c r="S34" i="1"/>
  <c r="O34" i="1"/>
  <c r="G33" i="2" s="1"/>
  <c r="T33" i="1"/>
  <c r="S33" i="1"/>
  <c r="O33" i="1"/>
  <c r="G32" i="2" s="1"/>
  <c r="T32" i="1"/>
  <c r="S32" i="1"/>
  <c r="N32" i="1" s="1"/>
  <c r="F31" i="2" s="1"/>
  <c r="O32" i="1"/>
  <c r="G31" i="2" s="1"/>
  <c r="T31" i="1"/>
  <c r="O31" i="1"/>
  <c r="G30" i="2" s="1"/>
  <c r="T30" i="1"/>
  <c r="S30" i="1"/>
  <c r="O30" i="1"/>
  <c r="G29" i="2" s="1"/>
  <c r="T29" i="1"/>
  <c r="S29" i="1"/>
  <c r="N29" i="1" s="1"/>
  <c r="F28" i="2" s="1"/>
  <c r="O29" i="1"/>
  <c r="G28" i="2" s="1"/>
  <c r="T28" i="1"/>
  <c r="S28" i="1"/>
  <c r="N28" i="1" s="1"/>
  <c r="F27" i="2" s="1"/>
  <c r="O28" i="1"/>
  <c r="G27" i="2" s="1"/>
  <c r="T27" i="1"/>
  <c r="S27" i="1"/>
  <c r="O27" i="1"/>
  <c r="G26" i="2" s="1"/>
  <c r="T26" i="1"/>
  <c r="S26" i="1"/>
  <c r="N26" i="1" s="1"/>
  <c r="O26" i="1"/>
  <c r="G25" i="2" s="1"/>
  <c r="T25" i="1"/>
  <c r="O25" i="1"/>
  <c r="G24" i="2" s="1"/>
  <c r="T24" i="1"/>
  <c r="S24" i="1"/>
  <c r="O24" i="1"/>
  <c r="G23" i="2" s="1"/>
  <c r="T23" i="1"/>
  <c r="S23" i="1"/>
  <c r="N23" i="1" s="1"/>
  <c r="O23" i="1"/>
  <c r="G22" i="2" s="1"/>
  <c r="T22" i="1"/>
  <c r="N22" i="1" s="1"/>
  <c r="S22" i="1"/>
  <c r="O22" i="1"/>
  <c r="G21" i="2" s="1"/>
  <c r="T21" i="1"/>
  <c r="O21" i="1"/>
  <c r="G20" i="2" s="1"/>
  <c r="T20" i="1"/>
  <c r="O20" i="1"/>
  <c r="G19" i="2" s="1"/>
  <c r="T19" i="1"/>
  <c r="O19" i="1"/>
  <c r="G18" i="2" s="1"/>
  <c r="T18" i="1"/>
  <c r="S18" i="1"/>
  <c r="O18" i="1"/>
  <c r="G17" i="2" s="1"/>
  <c r="T17" i="1"/>
  <c r="O17" i="1"/>
  <c r="G16" i="2" s="1"/>
  <c r="T16" i="1"/>
  <c r="S16" i="1"/>
  <c r="O16" i="1"/>
  <c r="G15" i="2" s="1"/>
  <c r="T15" i="1"/>
  <c r="O15" i="1"/>
  <c r="G14" i="2" s="1"/>
  <c r="K15" i="1"/>
  <c r="S15" i="1" s="1"/>
  <c r="T14" i="1"/>
  <c r="O14" i="1"/>
  <c r="G13" i="2" s="1"/>
  <c r="K14" i="1"/>
  <c r="S14" i="1" s="1"/>
  <c r="N14" i="1" s="1"/>
  <c r="T13" i="1"/>
  <c r="S13" i="1"/>
  <c r="O13" i="1"/>
  <c r="G12" i="2" s="1"/>
  <c r="T12" i="1"/>
  <c r="S12" i="1"/>
  <c r="O12" i="1"/>
  <c r="G11" i="2" s="1"/>
  <c r="N12" i="1"/>
  <c r="F11" i="2" s="1"/>
  <c r="T11" i="1"/>
  <c r="S11" i="1"/>
  <c r="O11" i="1"/>
  <c r="G10" i="2" s="1"/>
  <c r="N11" i="1"/>
  <c r="F10" i="2" s="1"/>
  <c r="T10" i="1"/>
  <c r="S10" i="1"/>
  <c r="O10" i="1"/>
  <c r="G9" i="2" s="1"/>
  <c r="T9" i="1"/>
  <c r="S9" i="1"/>
  <c r="O9" i="1"/>
  <c r="G8" i="2" s="1"/>
  <c r="T8" i="1"/>
  <c r="S8" i="1"/>
  <c r="O8" i="1"/>
  <c r="G7" i="2" s="1"/>
  <c r="T7" i="1"/>
  <c r="S7" i="1"/>
  <c r="O7" i="1"/>
  <c r="G6" i="2" s="1"/>
  <c r="N7" i="1"/>
  <c r="F6" i="2" s="1"/>
  <c r="T6" i="1"/>
  <c r="O6" i="1"/>
  <c r="G5" i="2" s="1"/>
  <c r="K6" i="1"/>
  <c r="S6" i="1" s="1"/>
  <c r="N6" i="1" s="1"/>
  <c r="T5" i="1"/>
  <c r="N5" i="1" s="1"/>
  <c r="S5" i="1"/>
  <c r="O5" i="1"/>
  <c r="G4" i="2" s="1"/>
  <c r="T4" i="1"/>
  <c r="O4" i="1"/>
  <c r="G3" i="2" s="1"/>
  <c r="K4" i="1"/>
  <c r="S4" i="1" s="1"/>
  <c r="N8" i="1" l="1"/>
  <c r="N13" i="1"/>
  <c r="N66" i="1"/>
  <c r="F65" i="2" s="1"/>
  <c r="N4" i="1"/>
  <c r="P4" i="1" s="1"/>
  <c r="N10" i="1"/>
  <c r="N15" i="1"/>
  <c r="N16" i="1"/>
  <c r="F15" i="2" s="1"/>
  <c r="N30" i="1"/>
  <c r="P30" i="1" s="1"/>
  <c r="N34" i="1"/>
  <c r="K36" i="1"/>
  <c r="S36" i="1" s="1"/>
  <c r="N36" i="1" s="1"/>
  <c r="N39" i="1"/>
  <c r="P39" i="1" s="1"/>
  <c r="N43" i="1"/>
  <c r="P43" i="1" s="1"/>
  <c r="N56" i="1"/>
  <c r="K62" i="1"/>
  <c r="S62" i="1" s="1"/>
  <c r="N62" i="1" s="1"/>
  <c r="N63" i="1"/>
  <c r="P63" i="1" s="1"/>
  <c r="F8" i="2"/>
  <c r="N18" i="1"/>
  <c r="K20" i="1"/>
  <c r="S20" i="1" s="1"/>
  <c r="N20" i="1" s="1"/>
  <c r="P20" i="1" s="1"/>
  <c r="N24" i="1"/>
  <c r="F23" i="2" s="1"/>
  <c r="N27" i="1"/>
  <c r="F26" i="2" s="1"/>
  <c r="N33" i="1"/>
  <c r="N42" i="1"/>
  <c r="N53" i="1"/>
  <c r="P53" i="1" s="1"/>
  <c r="K60" i="1"/>
  <c r="S60" i="1" s="1"/>
  <c r="N60" i="1" s="1"/>
  <c r="F59" i="2" s="1"/>
  <c r="N70" i="1"/>
  <c r="F13" i="2"/>
  <c r="P14" i="1"/>
  <c r="F19" i="2"/>
  <c r="P24" i="1"/>
  <c r="F32" i="2"/>
  <c r="P33" i="1"/>
  <c r="F41" i="2"/>
  <c r="P42" i="1"/>
  <c r="F52" i="2"/>
  <c r="F69" i="2"/>
  <c r="P70" i="1"/>
  <c r="P6" i="1"/>
  <c r="F5" i="2"/>
  <c r="F22" i="2"/>
  <c r="P23" i="1"/>
  <c r="F25" i="2"/>
  <c r="P26" i="1"/>
  <c r="F46" i="2"/>
  <c r="P47" i="1"/>
  <c r="F48" i="2"/>
  <c r="P49" i="1"/>
  <c r="F51" i="2"/>
  <c r="P52" i="1"/>
  <c r="F66" i="2"/>
  <c r="P67" i="1"/>
  <c r="H4" i="2"/>
  <c r="I4" i="2" s="1"/>
  <c r="J4" i="2"/>
  <c r="F4" i="2"/>
  <c r="P5" i="1"/>
  <c r="H5" i="2"/>
  <c r="I5" i="2" s="1"/>
  <c r="F7" i="2"/>
  <c r="P8" i="1"/>
  <c r="F12" i="2"/>
  <c r="P13" i="1"/>
  <c r="F45" i="2"/>
  <c r="P46" i="1"/>
  <c r="F56" i="2"/>
  <c r="P57" i="1"/>
  <c r="F3" i="2"/>
  <c r="F9" i="2"/>
  <c r="P10" i="1"/>
  <c r="F14" i="2"/>
  <c r="P15" i="1"/>
  <c r="P16" i="1"/>
  <c r="F21" i="2"/>
  <c r="P22" i="1"/>
  <c r="F33" i="2"/>
  <c r="P34" i="1"/>
  <c r="F35" i="2"/>
  <c r="P36" i="1"/>
  <c r="F38" i="2"/>
  <c r="F55" i="2"/>
  <c r="P56" i="1"/>
  <c r="F61" i="2"/>
  <c r="P62" i="1"/>
  <c r="F62" i="2"/>
  <c r="F70" i="2"/>
  <c r="P71" i="1"/>
  <c r="H3" i="2"/>
  <c r="J3" i="2" s="1"/>
  <c r="F17" i="2"/>
  <c r="P18" i="1"/>
  <c r="P60" i="1"/>
  <c r="H10" i="2"/>
  <c r="J10" i="2"/>
  <c r="I10" i="2"/>
  <c r="H18" i="2"/>
  <c r="J18" i="2" s="1"/>
  <c r="P7" i="1"/>
  <c r="P11" i="1"/>
  <c r="H21" i="2"/>
  <c r="I21" i="2" s="1"/>
  <c r="H28" i="2"/>
  <c r="J28" i="2" s="1"/>
  <c r="H8" i="2"/>
  <c r="J8" i="2" s="1"/>
  <c r="P12" i="1"/>
  <c r="H12" i="2"/>
  <c r="I12" i="2" s="1"/>
  <c r="H14" i="2"/>
  <c r="I14" i="2" s="1"/>
  <c r="H17" i="2"/>
  <c r="I17" i="2" s="1"/>
  <c r="K19" i="1"/>
  <c r="S19" i="1" s="1"/>
  <c r="N19" i="1" s="1"/>
  <c r="I19" i="2"/>
  <c r="H19" i="2"/>
  <c r="J19" i="2" s="1"/>
  <c r="K21" i="1"/>
  <c r="S21" i="1" s="1"/>
  <c r="N21" i="1" s="1"/>
  <c r="H22" i="2"/>
  <c r="I22" i="2" s="1"/>
  <c r="J22" i="2"/>
  <c r="H25" i="2"/>
  <c r="I25" i="2" s="1"/>
  <c r="J25" i="2"/>
  <c r="P29" i="1"/>
  <c r="H29" i="2"/>
  <c r="I29" i="2" s="1"/>
  <c r="J29" i="2"/>
  <c r="K31" i="1"/>
  <c r="S31" i="1" s="1"/>
  <c r="N31" i="1" s="1"/>
  <c r="P32" i="1"/>
  <c r="H32" i="2"/>
  <c r="J32" i="2" s="1"/>
  <c r="P38" i="1"/>
  <c r="H38" i="2"/>
  <c r="J38" i="2"/>
  <c r="I38" i="2"/>
  <c r="K40" i="1"/>
  <c r="S40" i="1" s="1"/>
  <c r="N40" i="1" s="1"/>
  <c r="P41" i="1"/>
  <c r="H41" i="2"/>
  <c r="J41" i="2" s="1"/>
  <c r="P45" i="1"/>
  <c r="H45" i="2"/>
  <c r="J45" i="2" s="1"/>
  <c r="P51" i="1"/>
  <c r="H51" i="2"/>
  <c r="J51" i="2" s="1"/>
  <c r="P55" i="1"/>
  <c r="H55" i="2"/>
  <c r="J55" i="2" s="1"/>
  <c r="P59" i="1"/>
  <c r="H61" i="2"/>
  <c r="J61" i="2" s="1"/>
  <c r="P65" i="1"/>
  <c r="H65" i="2"/>
  <c r="J65" i="2" s="1"/>
  <c r="P69" i="1"/>
  <c r="H69" i="2"/>
  <c r="J69" i="2" s="1"/>
  <c r="P73" i="1"/>
  <c r="H6" i="2"/>
  <c r="J6" i="2" s="1"/>
  <c r="I6" i="2"/>
  <c r="H13" i="2"/>
  <c r="I13" i="2" s="1"/>
  <c r="H11" i="2"/>
  <c r="I11" i="2" s="1"/>
  <c r="J16" i="2"/>
  <c r="H16" i="2"/>
  <c r="I16" i="2" s="1"/>
  <c r="H9" i="2"/>
  <c r="J9" i="2" s="1"/>
  <c r="H15" i="2"/>
  <c r="J15" i="2" s="1"/>
  <c r="K17" i="1"/>
  <c r="S17" i="1" s="1"/>
  <c r="N17" i="1" s="1"/>
  <c r="H23" i="2"/>
  <c r="J23" i="2" s="1"/>
  <c r="K25" i="1"/>
  <c r="S25" i="1" s="1"/>
  <c r="N25" i="1" s="1"/>
  <c r="H26" i="2"/>
  <c r="J26" i="2" s="1"/>
  <c r="H33" i="2"/>
  <c r="J33" i="2" s="1"/>
  <c r="K35" i="1"/>
  <c r="S35" i="1" s="1"/>
  <c r="N35" i="1" s="1"/>
  <c r="H35" i="2"/>
  <c r="I35" i="2" s="1"/>
  <c r="H42" i="2"/>
  <c r="I42" i="2" s="1"/>
  <c r="J42" i="2"/>
  <c r="H46" i="2"/>
  <c r="J46" i="2" s="1"/>
  <c r="I46" i="2"/>
  <c r="K48" i="1"/>
  <c r="S48" i="1" s="1"/>
  <c r="N48" i="1" s="1"/>
  <c r="H48" i="2"/>
  <c r="J48" i="2" s="1"/>
  <c r="H52" i="2"/>
  <c r="J52" i="2" s="1"/>
  <c r="H56" i="2"/>
  <c r="I56" i="2" s="1"/>
  <c r="J59" i="2"/>
  <c r="I59" i="2"/>
  <c r="H59" i="2"/>
  <c r="H62" i="2"/>
  <c r="J62" i="2" s="1"/>
  <c r="I62" i="2"/>
  <c r="H66" i="2"/>
  <c r="J66" i="2" s="1"/>
  <c r="H70" i="2"/>
  <c r="J70" i="2" s="1"/>
  <c r="J20" i="2"/>
  <c r="H20" i="2"/>
  <c r="I20" i="2" s="1"/>
  <c r="H27" i="2"/>
  <c r="J27" i="2" s="1"/>
  <c r="H30" i="2"/>
  <c r="J30" i="2" s="1"/>
  <c r="H36" i="2"/>
  <c r="I36" i="2" s="1"/>
  <c r="H39" i="2"/>
  <c r="J39" i="2" s="1"/>
  <c r="H43" i="2"/>
  <c r="J43" i="2" s="1"/>
  <c r="H49" i="2"/>
  <c r="I49" i="2" s="1"/>
  <c r="H53" i="2"/>
  <c r="I53" i="2" s="1"/>
  <c r="J53" i="2"/>
  <c r="H57" i="2"/>
  <c r="J57" i="2" s="1"/>
  <c r="H60" i="2"/>
  <c r="J60" i="2" s="1"/>
  <c r="H63" i="2"/>
  <c r="J63" i="2" s="1"/>
  <c r="H67" i="2"/>
  <c r="I67" i="2" s="1"/>
  <c r="H71" i="2"/>
  <c r="I71" i="2" s="1"/>
  <c r="H7" i="2"/>
  <c r="J7" i="2" s="1"/>
  <c r="H24" i="2"/>
  <c r="J24" i="2" s="1"/>
  <c r="P28" i="1"/>
  <c r="H31" i="2"/>
  <c r="J31" i="2" s="1"/>
  <c r="H34" i="2"/>
  <c r="J34" i="2" s="1"/>
  <c r="I34" i="2"/>
  <c r="P37" i="1"/>
  <c r="H37" i="2"/>
  <c r="I37" i="2" s="1"/>
  <c r="J37" i="2"/>
  <c r="H40" i="2"/>
  <c r="J40" i="2" s="1"/>
  <c r="P44" i="1"/>
  <c r="H44" i="2"/>
  <c r="J44" i="2" s="1"/>
  <c r="H47" i="2"/>
  <c r="J47" i="2" s="1"/>
  <c r="P50" i="1"/>
  <c r="H50" i="2"/>
  <c r="J50" i="2" s="1"/>
  <c r="P54" i="1"/>
  <c r="H54" i="2"/>
  <c r="I54" i="2" s="1"/>
  <c r="P58" i="1"/>
  <c r="H58" i="2"/>
  <c r="J58" i="2" s="1"/>
  <c r="P61" i="1"/>
  <c r="P64" i="1"/>
  <c r="H64" i="2"/>
  <c r="J64" i="2" s="1"/>
  <c r="P68" i="1"/>
  <c r="H68" i="2"/>
  <c r="J68" i="2" s="1"/>
  <c r="P72" i="1"/>
  <c r="H72" i="2"/>
  <c r="J72" i="2" s="1"/>
  <c r="I52" i="2" l="1"/>
  <c r="J35" i="2"/>
  <c r="I33" i="2"/>
  <c r="I9" i="2"/>
  <c r="I69" i="2"/>
  <c r="I45" i="2"/>
  <c r="I8" i="2"/>
  <c r="J71" i="2"/>
  <c r="I39" i="2"/>
  <c r="I66" i="2"/>
  <c r="I15" i="2"/>
  <c r="J11" i="2"/>
  <c r="J12" i="2"/>
  <c r="P27" i="1"/>
  <c r="P9" i="1"/>
  <c r="F42" i="2"/>
  <c r="F29" i="2"/>
  <c r="J5" i="2"/>
  <c r="P66" i="1"/>
  <c r="I63" i="2"/>
  <c r="J36" i="2"/>
  <c r="I65" i="2"/>
  <c r="I61" i="2"/>
  <c r="I41" i="2"/>
  <c r="I32" i="2"/>
  <c r="I72" i="2"/>
  <c r="I68" i="2"/>
  <c r="I64" i="2"/>
  <c r="I44" i="2"/>
  <c r="I40" i="2"/>
  <c r="I24" i="2"/>
  <c r="I30" i="2"/>
  <c r="I26" i="2"/>
  <c r="I31" i="2"/>
  <c r="J56" i="2"/>
  <c r="I23" i="2"/>
  <c r="I18" i="2"/>
  <c r="I58" i="2"/>
  <c r="I50" i="2"/>
  <c r="J67" i="2"/>
  <c r="F24" i="2"/>
  <c r="P25" i="1"/>
  <c r="J54" i="2"/>
  <c r="I47" i="2"/>
  <c r="I7" i="2"/>
  <c r="I60" i="2"/>
  <c r="I57" i="2"/>
  <c r="J49" i="2"/>
  <c r="I43" i="2"/>
  <c r="I27" i="2"/>
  <c r="I48" i="2"/>
  <c r="F34" i="2"/>
  <c r="P35" i="1"/>
  <c r="J13" i="2"/>
  <c r="I55" i="2"/>
  <c r="I51" i="2"/>
  <c r="F30" i="2"/>
  <c r="P31" i="1"/>
  <c r="J17" i="2"/>
  <c r="J14" i="2"/>
  <c r="J21" i="2"/>
  <c r="I3" i="2"/>
  <c r="I70" i="2"/>
  <c r="F47" i="2"/>
  <c r="P48" i="1"/>
  <c r="I28" i="2"/>
  <c r="F16" i="2"/>
  <c r="P17" i="1"/>
  <c r="F39" i="2"/>
  <c r="P40" i="1"/>
  <c r="F20" i="2"/>
  <c r="P21" i="1"/>
  <c r="F18" i="2"/>
  <c r="P19" i="1"/>
</calcChain>
</file>

<file path=xl/sharedStrings.xml><?xml version="1.0" encoding="utf-8"?>
<sst xmlns="http://schemas.openxmlformats.org/spreadsheetml/2006/main" count="252" uniqueCount="88">
  <si>
    <t xml:space="preserve">TPO Foil Change Traceability </t>
  </si>
  <si>
    <t>Date</t>
  </si>
  <si>
    <t>Time</t>
  </si>
  <si>
    <t>Shift</t>
  </si>
  <si>
    <t>Color</t>
  </si>
  <si>
    <t>Batch #</t>
  </si>
  <si>
    <t>Roll Number</t>
  </si>
  <si>
    <t>Roll Length</t>
  </si>
  <si>
    <t>Cycle Counter (Start)</t>
  </si>
  <si>
    <t>Cycle Counter (End)</t>
  </si>
  <si>
    <t>Cycle Counter (Start) 
Unfinished Roll</t>
  </si>
  <si>
    <t>Cycle Counter (End)
Unfinished Roll</t>
  </si>
  <si>
    <t>Foil Pieces Used</t>
  </si>
  <si>
    <t>Foil Capacity</t>
  </si>
  <si>
    <t>%Capacity</t>
  </si>
  <si>
    <t>Operator</t>
  </si>
  <si>
    <t>10;05</t>
  </si>
  <si>
    <t>1st</t>
  </si>
  <si>
    <t>blk</t>
  </si>
  <si>
    <t>932am</t>
  </si>
  <si>
    <t>BLK</t>
  </si>
  <si>
    <t>RS</t>
  </si>
  <si>
    <t>1240pm</t>
  </si>
  <si>
    <t>556am</t>
  </si>
  <si>
    <t>840am</t>
  </si>
  <si>
    <t>1102am</t>
  </si>
  <si>
    <t>941am</t>
  </si>
  <si>
    <t>131pm</t>
  </si>
  <si>
    <t>BEIGE</t>
  </si>
  <si>
    <t>237pm</t>
  </si>
  <si>
    <t>6;30am</t>
  </si>
  <si>
    <t>9;30</t>
  </si>
  <si>
    <t>b lk</t>
  </si>
  <si>
    <t>527am</t>
  </si>
  <si>
    <t>600am</t>
  </si>
  <si>
    <t>200pm</t>
  </si>
  <si>
    <t>948am</t>
  </si>
  <si>
    <t>124pm</t>
  </si>
  <si>
    <t>753am</t>
  </si>
  <si>
    <t>beige</t>
  </si>
  <si>
    <t>930am</t>
  </si>
  <si>
    <t>528am</t>
  </si>
  <si>
    <t>757am</t>
  </si>
  <si>
    <t>1040am</t>
  </si>
  <si>
    <t>1;12pm</t>
  </si>
  <si>
    <t>755am</t>
  </si>
  <si>
    <t>1213pm</t>
  </si>
  <si>
    <t>512am</t>
  </si>
  <si>
    <t>817am</t>
  </si>
  <si>
    <t>1121am</t>
  </si>
  <si>
    <t>231pm</t>
  </si>
  <si>
    <t>841am</t>
  </si>
  <si>
    <t>1057am</t>
  </si>
  <si>
    <t>1253pm</t>
  </si>
  <si>
    <t>347pm</t>
  </si>
  <si>
    <t>12;33</t>
  </si>
  <si>
    <t>824am</t>
  </si>
  <si>
    <t>1227pm</t>
  </si>
  <si>
    <t>900am</t>
  </si>
  <si>
    <t>125pm</t>
  </si>
  <si>
    <t>500am</t>
  </si>
  <si>
    <t>221pm</t>
  </si>
  <si>
    <t>551am</t>
  </si>
  <si>
    <t>632am</t>
  </si>
  <si>
    <t>849am</t>
  </si>
  <si>
    <t>1055am</t>
  </si>
  <si>
    <t>800am</t>
  </si>
  <si>
    <t>Beige</t>
  </si>
  <si>
    <t>653am</t>
  </si>
  <si>
    <t>1112am</t>
  </si>
  <si>
    <t>1042am</t>
  </si>
  <si>
    <t>545am</t>
  </si>
  <si>
    <t>1251pm</t>
  </si>
  <si>
    <t>425pm</t>
  </si>
  <si>
    <t>603am</t>
  </si>
  <si>
    <t>815am</t>
  </si>
  <si>
    <t>1204pm</t>
  </si>
  <si>
    <t>854am</t>
  </si>
  <si>
    <t>1210pm</t>
  </si>
  <si>
    <t xml:space="preserve"> </t>
  </si>
  <si>
    <t>Weekly Analysis</t>
  </si>
  <si>
    <t>Weeky Control Monitor</t>
  </si>
  <si>
    <r>
      <t xml:space="preserve">Batch </t>
    </r>
    <r>
      <rPr>
        <b/>
        <i/>
        <sz val="11"/>
        <color theme="0"/>
        <rFont val="Calibri"/>
        <family val="2"/>
        <scheme val="minor"/>
      </rPr>
      <t>#</t>
    </r>
  </si>
  <si>
    <t>Roll #</t>
  </si>
  <si>
    <t>Foil Used</t>
  </si>
  <si>
    <t>5 Percentage</t>
  </si>
  <si>
    <t>Plus 5 Percent</t>
  </si>
  <si>
    <t>Minus 5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</si>
</sst>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0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1" fontId="0" fillId="0" borderId="12" xfId="0" applyNumberFormat="1" applyBorder="1" applyAlignment="1"/>
    <xf numFmtId="9" fontId="0" fillId="0" borderId="15" xfId="1" applyFont="1" applyBorder="1" applyAlignment="1"/>
    <xf numFmtId="0" fontId="0" fillId="0" borderId="10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9" xfId="0" applyNumberFormat="1" applyBorder="1" applyAlignment="1"/>
    <xf numFmtId="0" fontId="0" fillId="0" borderId="17" xfId="0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9" fontId="2" fillId="0" borderId="0" xfId="0" applyNumberFormat="1" applyFont="1"/>
    <xf numFmtId="14" fontId="2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Foil Used</c:v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'Monitor (Wk3)'!$C$3:$D$72</c:f>
              <c:multiLvlStrCache>
                <c:ptCount val="70"/>
                <c:lvl>
                  <c:pt idx="0">
                    <c:v>34</c:v>
                  </c:pt>
                  <c:pt idx="1">
                    <c:v>37</c:v>
                  </c:pt>
                  <c:pt idx="2">
                    <c:v>38</c:v>
                  </c:pt>
                  <c:pt idx="3">
                    <c:v>26</c:v>
                  </c:pt>
                  <c:pt idx="4">
                    <c:v>25</c:v>
                  </c:pt>
                  <c:pt idx="5">
                    <c:v>27</c:v>
                  </c:pt>
                  <c:pt idx="6">
                    <c:v>1</c:v>
                  </c:pt>
                  <c:pt idx="7">
                    <c:v>30</c:v>
                  </c:pt>
                  <c:pt idx="8">
                    <c:v>3</c:v>
                  </c:pt>
                  <c:pt idx="9">
                    <c:v>69</c:v>
                  </c:pt>
                  <c:pt idx="10">
                    <c:v>71</c:v>
                  </c:pt>
                  <c:pt idx="11">
                    <c:v>5</c:v>
                  </c:pt>
                  <c:pt idx="12">
                    <c:v>6</c:v>
                  </c:pt>
                  <c:pt idx="13">
                    <c:v>137</c:v>
                  </c:pt>
                  <c:pt idx="14">
                    <c:v>138</c:v>
                  </c:pt>
                  <c:pt idx="15">
                    <c:v>89</c:v>
                  </c:pt>
                  <c:pt idx="16">
                    <c:v>29</c:v>
                  </c:pt>
                  <c:pt idx="17">
                    <c:v>92</c:v>
                  </c:pt>
                  <c:pt idx="18">
                    <c:v>22</c:v>
                  </c:pt>
                  <c:pt idx="19">
                    <c:v>67</c:v>
                  </c:pt>
                  <c:pt idx="20">
                    <c:v>68</c:v>
                  </c:pt>
                  <c:pt idx="21">
                    <c:v>65</c:v>
                  </c:pt>
                  <c:pt idx="22">
                    <c:v>66</c:v>
                  </c:pt>
                  <c:pt idx="23">
                    <c:v>102</c:v>
                  </c:pt>
                  <c:pt idx="24">
                    <c:v>101</c:v>
                  </c:pt>
                  <c:pt idx="25">
                    <c:v>104</c:v>
                  </c:pt>
                  <c:pt idx="26">
                    <c:v>80</c:v>
                  </c:pt>
                  <c:pt idx="27">
                    <c:v>79</c:v>
                  </c:pt>
                  <c:pt idx="28">
                    <c:v>86</c:v>
                  </c:pt>
                  <c:pt idx="29">
                    <c:v>15</c:v>
                  </c:pt>
                  <c:pt idx="30">
                    <c:v>85</c:v>
                  </c:pt>
                  <c:pt idx="31">
                    <c:v>116</c:v>
                  </c:pt>
                  <c:pt idx="32">
                    <c:v>19</c:v>
                  </c:pt>
                  <c:pt idx="33">
                    <c:v>17</c:v>
                  </c:pt>
                  <c:pt idx="34">
                    <c:v>37</c:v>
                  </c:pt>
                  <c:pt idx="35">
                    <c:v>40</c:v>
                  </c:pt>
                  <c:pt idx="36">
                    <c:v>107</c:v>
                  </c:pt>
                  <c:pt idx="37">
                    <c:v>42</c:v>
                  </c:pt>
                  <c:pt idx="38">
                    <c:v>43</c:v>
                  </c:pt>
                  <c:pt idx="39">
                    <c:v>62</c:v>
                  </c:pt>
                  <c:pt idx="40">
                    <c:v>61</c:v>
                  </c:pt>
                  <c:pt idx="41">
                    <c:v>41</c:v>
                  </c:pt>
                  <c:pt idx="42">
                    <c:v>83</c:v>
                  </c:pt>
                  <c:pt idx="43">
                    <c:v>82</c:v>
                  </c:pt>
                  <c:pt idx="44">
                    <c:v>79</c:v>
                  </c:pt>
                  <c:pt idx="45">
                    <c:v>78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4</c:v>
                  </c:pt>
                  <c:pt idx="49">
                    <c:v>136</c:v>
                  </c:pt>
                  <c:pt idx="50">
                    <c:v>135</c:v>
                  </c:pt>
                  <c:pt idx="51">
                    <c:v>134</c:v>
                  </c:pt>
                  <c:pt idx="52">
                    <c:v>133</c:v>
                  </c:pt>
                  <c:pt idx="53">
                    <c:v>26</c:v>
                  </c:pt>
                  <c:pt idx="54">
                    <c:v>16</c:v>
                  </c:pt>
                  <c:pt idx="55">
                    <c:v>15</c:v>
                  </c:pt>
                  <c:pt idx="56">
                    <c:v>35</c:v>
                  </c:pt>
                  <c:pt idx="57">
                    <c:v>28</c:v>
                  </c:pt>
                  <c:pt idx="58">
                    <c:v>25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  <c:lvl>
                  <c:pt idx="0">
                    <c:v>246991</c:v>
                  </c:pt>
                  <c:pt idx="1">
                    <c:v>246991</c:v>
                  </c:pt>
                  <c:pt idx="2">
                    <c:v>246991</c:v>
                  </c:pt>
                  <c:pt idx="3">
                    <c:v>247188</c:v>
                  </c:pt>
                  <c:pt idx="4">
                    <c:v>247188</c:v>
                  </c:pt>
                  <c:pt idx="5">
                    <c:v>247188</c:v>
                  </c:pt>
                  <c:pt idx="6">
                    <c:v>246991</c:v>
                  </c:pt>
                  <c:pt idx="7">
                    <c:v>247187</c:v>
                  </c:pt>
                  <c:pt idx="8">
                    <c:v>246991</c:v>
                  </c:pt>
                  <c:pt idx="9">
                    <c:v>246991</c:v>
                  </c:pt>
                  <c:pt idx="10">
                    <c:v>246991</c:v>
                  </c:pt>
                  <c:pt idx="11">
                    <c:v>246991</c:v>
                  </c:pt>
                  <c:pt idx="12">
                    <c:v>246991</c:v>
                  </c:pt>
                  <c:pt idx="13">
                    <c:v>247188</c:v>
                  </c:pt>
                  <c:pt idx="14">
                    <c:v>247188</c:v>
                  </c:pt>
                  <c:pt idx="15">
                    <c:v>247188</c:v>
                  </c:pt>
                  <c:pt idx="16">
                    <c:v>247187</c:v>
                  </c:pt>
                  <c:pt idx="17">
                    <c:v>247188</c:v>
                  </c:pt>
                  <c:pt idx="18">
                    <c:v>247224</c:v>
                  </c:pt>
                  <c:pt idx="19">
                    <c:v>247224</c:v>
                  </c:pt>
                  <c:pt idx="20">
                    <c:v>247224</c:v>
                  </c:pt>
                  <c:pt idx="21">
                    <c:v>247224</c:v>
                  </c:pt>
                  <c:pt idx="22">
                    <c:v>247224</c:v>
                  </c:pt>
                  <c:pt idx="23">
                    <c:v>246991</c:v>
                  </c:pt>
                  <c:pt idx="24">
                    <c:v>246991</c:v>
                  </c:pt>
                  <c:pt idx="25">
                    <c:v>246991</c:v>
                  </c:pt>
                  <c:pt idx="26">
                    <c:v>247188</c:v>
                  </c:pt>
                  <c:pt idx="27">
                    <c:v>247188</c:v>
                  </c:pt>
                  <c:pt idx="28">
                    <c:v>247224</c:v>
                  </c:pt>
                  <c:pt idx="29">
                    <c:v>247187</c:v>
                  </c:pt>
                  <c:pt idx="30">
                    <c:v>247224</c:v>
                  </c:pt>
                  <c:pt idx="31">
                    <c:v>247224</c:v>
                  </c:pt>
                  <c:pt idx="32">
                    <c:v>247224</c:v>
                  </c:pt>
                  <c:pt idx="33">
                    <c:v>247224</c:v>
                  </c:pt>
                  <c:pt idx="34">
                    <c:v>247224</c:v>
                  </c:pt>
                  <c:pt idx="35">
                    <c:v>247224</c:v>
                  </c:pt>
                  <c:pt idx="36">
                    <c:v>247224</c:v>
                  </c:pt>
                  <c:pt idx="37">
                    <c:v>247187</c:v>
                  </c:pt>
                  <c:pt idx="38">
                    <c:v>247187</c:v>
                  </c:pt>
                  <c:pt idx="39">
                    <c:v>247224</c:v>
                  </c:pt>
                  <c:pt idx="40">
                    <c:v>247224</c:v>
                  </c:pt>
                  <c:pt idx="41">
                    <c:v>247187</c:v>
                  </c:pt>
                  <c:pt idx="42">
                    <c:v>246711</c:v>
                  </c:pt>
                  <c:pt idx="43">
                    <c:v>246711</c:v>
                  </c:pt>
                  <c:pt idx="44">
                    <c:v>246711</c:v>
                  </c:pt>
                  <c:pt idx="45">
                    <c:v>0</c:v>
                  </c:pt>
                  <c:pt idx="46">
                    <c:v>247224</c:v>
                  </c:pt>
                  <c:pt idx="47">
                    <c:v>247224</c:v>
                  </c:pt>
                  <c:pt idx="48">
                    <c:v>247224</c:v>
                  </c:pt>
                  <c:pt idx="49">
                    <c:v>247224</c:v>
                  </c:pt>
                  <c:pt idx="50">
                    <c:v>247224</c:v>
                  </c:pt>
                  <c:pt idx="51">
                    <c:v>247224</c:v>
                  </c:pt>
                  <c:pt idx="52">
                    <c:v>247224</c:v>
                  </c:pt>
                  <c:pt idx="53">
                    <c:v>247187</c:v>
                  </c:pt>
                  <c:pt idx="54">
                    <c:v>247224</c:v>
                  </c:pt>
                  <c:pt idx="55">
                    <c:v>247224</c:v>
                  </c:pt>
                  <c:pt idx="56">
                    <c:v>247224</c:v>
                  </c:pt>
                  <c:pt idx="57">
                    <c:v>247187</c:v>
                  </c:pt>
                  <c:pt idx="58">
                    <c:v>247187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</c:multiLvlStrCache>
            </c:multiLvlStrRef>
          </c:cat>
          <c:val>
            <c:numRef>
              <c:f>'Monitor (Wk3)'!$F$3:$F$72</c:f>
              <c:numCache>
                <c:formatCode>General</c:formatCode>
                <c:ptCount val="70"/>
                <c:pt idx="0">
                  <c:v>135</c:v>
                </c:pt>
                <c:pt idx="1">
                  <c:v>133</c:v>
                </c:pt>
                <c:pt idx="2">
                  <c:v>135</c:v>
                </c:pt>
                <c:pt idx="3">
                  <c:v>149</c:v>
                </c:pt>
                <c:pt idx="4">
                  <c:v>144</c:v>
                </c:pt>
                <c:pt idx="5">
                  <c:v>110</c:v>
                </c:pt>
                <c:pt idx="6">
                  <c:v>142</c:v>
                </c:pt>
                <c:pt idx="7">
                  <c:v>23</c:v>
                </c:pt>
                <c:pt idx="8">
                  <c:v>113</c:v>
                </c:pt>
                <c:pt idx="9">
                  <c:v>127</c:v>
                </c:pt>
                <c:pt idx="10">
                  <c:v>135</c:v>
                </c:pt>
                <c:pt idx="11">
                  <c:v>129</c:v>
                </c:pt>
                <c:pt idx="12">
                  <c:v>151</c:v>
                </c:pt>
                <c:pt idx="13">
                  <c:v>135.1351351351351</c:v>
                </c:pt>
                <c:pt idx="14">
                  <c:v>135</c:v>
                </c:pt>
                <c:pt idx="15">
                  <c:v>148.64864864864865</c:v>
                </c:pt>
                <c:pt idx="16">
                  <c:v>135.13513513513513</c:v>
                </c:pt>
                <c:pt idx="17">
                  <c:v>148.64864864864865</c:v>
                </c:pt>
                <c:pt idx="18">
                  <c:v>148</c:v>
                </c:pt>
                <c:pt idx="19">
                  <c:v>154</c:v>
                </c:pt>
                <c:pt idx="20">
                  <c:v>153</c:v>
                </c:pt>
                <c:pt idx="21">
                  <c:v>148.64864864864865</c:v>
                </c:pt>
                <c:pt idx="22">
                  <c:v>178</c:v>
                </c:pt>
                <c:pt idx="23">
                  <c:v>107</c:v>
                </c:pt>
                <c:pt idx="24">
                  <c:v>130</c:v>
                </c:pt>
                <c:pt idx="25">
                  <c:v>132</c:v>
                </c:pt>
                <c:pt idx="26">
                  <c:v>113</c:v>
                </c:pt>
                <c:pt idx="27">
                  <c:v>114.8648648648649</c:v>
                </c:pt>
                <c:pt idx="28">
                  <c:v>173</c:v>
                </c:pt>
                <c:pt idx="29">
                  <c:v>29</c:v>
                </c:pt>
                <c:pt idx="30">
                  <c:v>146</c:v>
                </c:pt>
                <c:pt idx="31">
                  <c:v>148.64864864864865</c:v>
                </c:pt>
                <c:pt idx="32">
                  <c:v>148.64864864864865</c:v>
                </c:pt>
                <c:pt idx="33">
                  <c:v>147</c:v>
                </c:pt>
                <c:pt idx="34">
                  <c:v>14</c:v>
                </c:pt>
                <c:pt idx="35">
                  <c:v>170</c:v>
                </c:pt>
                <c:pt idx="36">
                  <c:v>148.64864864864865</c:v>
                </c:pt>
                <c:pt idx="37">
                  <c:v>130</c:v>
                </c:pt>
                <c:pt idx="38">
                  <c:v>87</c:v>
                </c:pt>
                <c:pt idx="39">
                  <c:v>147</c:v>
                </c:pt>
                <c:pt idx="40">
                  <c:v>110</c:v>
                </c:pt>
                <c:pt idx="41">
                  <c:v>39</c:v>
                </c:pt>
                <c:pt idx="42">
                  <c:v>107</c:v>
                </c:pt>
                <c:pt idx="43">
                  <c:v>102</c:v>
                </c:pt>
                <c:pt idx="44">
                  <c:v>135.1351351351351</c:v>
                </c:pt>
                <c:pt idx="45">
                  <c:v>135.1351351351351</c:v>
                </c:pt>
                <c:pt idx="46">
                  <c:v>147</c:v>
                </c:pt>
                <c:pt idx="47">
                  <c:v>207</c:v>
                </c:pt>
                <c:pt idx="48">
                  <c:v>145</c:v>
                </c:pt>
                <c:pt idx="49">
                  <c:v>56</c:v>
                </c:pt>
                <c:pt idx="50">
                  <c:v>142</c:v>
                </c:pt>
                <c:pt idx="51">
                  <c:v>143</c:v>
                </c:pt>
                <c:pt idx="52">
                  <c:v>7</c:v>
                </c:pt>
                <c:pt idx="53">
                  <c:v>76</c:v>
                </c:pt>
                <c:pt idx="54">
                  <c:v>108</c:v>
                </c:pt>
                <c:pt idx="55">
                  <c:v>58</c:v>
                </c:pt>
                <c:pt idx="56">
                  <c:v>148.64864864864865</c:v>
                </c:pt>
                <c:pt idx="57">
                  <c:v>66</c:v>
                </c:pt>
                <c:pt idx="58">
                  <c:v>135.1351351351351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EEE-BA05-3572B008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321984"/>
        <c:axId val="273323520"/>
      </c:barChart>
      <c:lineChart>
        <c:grouping val="standard"/>
        <c:varyColors val="0"/>
        <c:ser>
          <c:idx val="1"/>
          <c:order val="1"/>
          <c:tx>
            <c:v>Target</c:v>
          </c:tx>
          <c:spPr>
            <a:ln w="57150"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multiLvlStrRef>
              <c:f>'Monitor (Wk3)'!$C$3:$D$72</c:f>
              <c:multiLvlStrCache>
                <c:ptCount val="70"/>
                <c:lvl>
                  <c:pt idx="0">
                    <c:v>34</c:v>
                  </c:pt>
                  <c:pt idx="1">
                    <c:v>37</c:v>
                  </c:pt>
                  <c:pt idx="2">
                    <c:v>38</c:v>
                  </c:pt>
                  <c:pt idx="3">
                    <c:v>26</c:v>
                  </c:pt>
                  <c:pt idx="4">
                    <c:v>25</c:v>
                  </c:pt>
                  <c:pt idx="5">
                    <c:v>27</c:v>
                  </c:pt>
                  <c:pt idx="6">
                    <c:v>1</c:v>
                  </c:pt>
                  <c:pt idx="7">
                    <c:v>30</c:v>
                  </c:pt>
                  <c:pt idx="8">
                    <c:v>3</c:v>
                  </c:pt>
                  <c:pt idx="9">
                    <c:v>69</c:v>
                  </c:pt>
                  <c:pt idx="10">
                    <c:v>71</c:v>
                  </c:pt>
                  <c:pt idx="11">
                    <c:v>5</c:v>
                  </c:pt>
                  <c:pt idx="12">
                    <c:v>6</c:v>
                  </c:pt>
                  <c:pt idx="13">
                    <c:v>137</c:v>
                  </c:pt>
                  <c:pt idx="14">
                    <c:v>138</c:v>
                  </c:pt>
                  <c:pt idx="15">
                    <c:v>89</c:v>
                  </c:pt>
                  <c:pt idx="16">
                    <c:v>29</c:v>
                  </c:pt>
                  <c:pt idx="17">
                    <c:v>92</c:v>
                  </c:pt>
                  <c:pt idx="18">
                    <c:v>22</c:v>
                  </c:pt>
                  <c:pt idx="19">
                    <c:v>67</c:v>
                  </c:pt>
                  <c:pt idx="20">
                    <c:v>68</c:v>
                  </c:pt>
                  <c:pt idx="21">
                    <c:v>65</c:v>
                  </c:pt>
                  <c:pt idx="22">
                    <c:v>66</c:v>
                  </c:pt>
                  <c:pt idx="23">
                    <c:v>102</c:v>
                  </c:pt>
                  <c:pt idx="24">
                    <c:v>101</c:v>
                  </c:pt>
                  <c:pt idx="25">
                    <c:v>104</c:v>
                  </c:pt>
                  <c:pt idx="26">
                    <c:v>80</c:v>
                  </c:pt>
                  <c:pt idx="27">
                    <c:v>79</c:v>
                  </c:pt>
                  <c:pt idx="28">
                    <c:v>86</c:v>
                  </c:pt>
                  <c:pt idx="29">
                    <c:v>15</c:v>
                  </c:pt>
                  <c:pt idx="30">
                    <c:v>85</c:v>
                  </c:pt>
                  <c:pt idx="31">
                    <c:v>116</c:v>
                  </c:pt>
                  <c:pt idx="32">
                    <c:v>19</c:v>
                  </c:pt>
                  <c:pt idx="33">
                    <c:v>17</c:v>
                  </c:pt>
                  <c:pt idx="34">
                    <c:v>37</c:v>
                  </c:pt>
                  <c:pt idx="35">
                    <c:v>40</c:v>
                  </c:pt>
                  <c:pt idx="36">
                    <c:v>107</c:v>
                  </c:pt>
                  <c:pt idx="37">
                    <c:v>42</c:v>
                  </c:pt>
                  <c:pt idx="38">
                    <c:v>43</c:v>
                  </c:pt>
                  <c:pt idx="39">
                    <c:v>62</c:v>
                  </c:pt>
                  <c:pt idx="40">
                    <c:v>61</c:v>
                  </c:pt>
                  <c:pt idx="41">
                    <c:v>41</c:v>
                  </c:pt>
                  <c:pt idx="42">
                    <c:v>83</c:v>
                  </c:pt>
                  <c:pt idx="43">
                    <c:v>82</c:v>
                  </c:pt>
                  <c:pt idx="44">
                    <c:v>79</c:v>
                  </c:pt>
                  <c:pt idx="45">
                    <c:v>78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4</c:v>
                  </c:pt>
                  <c:pt idx="49">
                    <c:v>136</c:v>
                  </c:pt>
                  <c:pt idx="50">
                    <c:v>135</c:v>
                  </c:pt>
                  <c:pt idx="51">
                    <c:v>134</c:v>
                  </c:pt>
                  <c:pt idx="52">
                    <c:v>133</c:v>
                  </c:pt>
                  <c:pt idx="53">
                    <c:v>26</c:v>
                  </c:pt>
                  <c:pt idx="54">
                    <c:v>16</c:v>
                  </c:pt>
                  <c:pt idx="55">
                    <c:v>15</c:v>
                  </c:pt>
                  <c:pt idx="56">
                    <c:v>35</c:v>
                  </c:pt>
                  <c:pt idx="57">
                    <c:v>28</c:v>
                  </c:pt>
                  <c:pt idx="58">
                    <c:v>25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  <c:lvl>
                  <c:pt idx="0">
                    <c:v>246991</c:v>
                  </c:pt>
                  <c:pt idx="1">
                    <c:v>246991</c:v>
                  </c:pt>
                  <c:pt idx="2">
                    <c:v>246991</c:v>
                  </c:pt>
                  <c:pt idx="3">
                    <c:v>247188</c:v>
                  </c:pt>
                  <c:pt idx="4">
                    <c:v>247188</c:v>
                  </c:pt>
                  <c:pt idx="5">
                    <c:v>247188</c:v>
                  </c:pt>
                  <c:pt idx="6">
                    <c:v>246991</c:v>
                  </c:pt>
                  <c:pt idx="7">
                    <c:v>247187</c:v>
                  </c:pt>
                  <c:pt idx="8">
                    <c:v>246991</c:v>
                  </c:pt>
                  <c:pt idx="9">
                    <c:v>246991</c:v>
                  </c:pt>
                  <c:pt idx="10">
                    <c:v>246991</c:v>
                  </c:pt>
                  <c:pt idx="11">
                    <c:v>246991</c:v>
                  </c:pt>
                  <c:pt idx="12">
                    <c:v>246991</c:v>
                  </c:pt>
                  <c:pt idx="13">
                    <c:v>247188</c:v>
                  </c:pt>
                  <c:pt idx="14">
                    <c:v>247188</c:v>
                  </c:pt>
                  <c:pt idx="15">
                    <c:v>247188</c:v>
                  </c:pt>
                  <c:pt idx="16">
                    <c:v>247187</c:v>
                  </c:pt>
                  <c:pt idx="17">
                    <c:v>247188</c:v>
                  </c:pt>
                  <c:pt idx="18">
                    <c:v>247224</c:v>
                  </c:pt>
                  <c:pt idx="19">
                    <c:v>247224</c:v>
                  </c:pt>
                  <c:pt idx="20">
                    <c:v>247224</c:v>
                  </c:pt>
                  <c:pt idx="21">
                    <c:v>247224</c:v>
                  </c:pt>
                  <c:pt idx="22">
                    <c:v>247224</c:v>
                  </c:pt>
                  <c:pt idx="23">
                    <c:v>246991</c:v>
                  </c:pt>
                  <c:pt idx="24">
                    <c:v>246991</c:v>
                  </c:pt>
                  <c:pt idx="25">
                    <c:v>246991</c:v>
                  </c:pt>
                  <c:pt idx="26">
                    <c:v>247188</c:v>
                  </c:pt>
                  <c:pt idx="27">
                    <c:v>247188</c:v>
                  </c:pt>
                  <c:pt idx="28">
                    <c:v>247224</c:v>
                  </c:pt>
                  <c:pt idx="29">
                    <c:v>247187</c:v>
                  </c:pt>
                  <c:pt idx="30">
                    <c:v>247224</c:v>
                  </c:pt>
                  <c:pt idx="31">
                    <c:v>247224</c:v>
                  </c:pt>
                  <c:pt idx="32">
                    <c:v>247224</c:v>
                  </c:pt>
                  <c:pt idx="33">
                    <c:v>247224</c:v>
                  </c:pt>
                  <c:pt idx="34">
                    <c:v>247224</c:v>
                  </c:pt>
                  <c:pt idx="35">
                    <c:v>247224</c:v>
                  </c:pt>
                  <c:pt idx="36">
                    <c:v>247224</c:v>
                  </c:pt>
                  <c:pt idx="37">
                    <c:v>247187</c:v>
                  </c:pt>
                  <c:pt idx="38">
                    <c:v>247187</c:v>
                  </c:pt>
                  <c:pt idx="39">
                    <c:v>247224</c:v>
                  </c:pt>
                  <c:pt idx="40">
                    <c:v>247224</c:v>
                  </c:pt>
                  <c:pt idx="41">
                    <c:v>247187</c:v>
                  </c:pt>
                  <c:pt idx="42">
                    <c:v>246711</c:v>
                  </c:pt>
                  <c:pt idx="43">
                    <c:v>246711</c:v>
                  </c:pt>
                  <c:pt idx="44">
                    <c:v>246711</c:v>
                  </c:pt>
                  <c:pt idx="45">
                    <c:v>0</c:v>
                  </c:pt>
                  <c:pt idx="46">
                    <c:v>247224</c:v>
                  </c:pt>
                  <c:pt idx="47">
                    <c:v>247224</c:v>
                  </c:pt>
                  <c:pt idx="48">
                    <c:v>247224</c:v>
                  </c:pt>
                  <c:pt idx="49">
                    <c:v>247224</c:v>
                  </c:pt>
                  <c:pt idx="50">
                    <c:v>247224</c:v>
                  </c:pt>
                  <c:pt idx="51">
                    <c:v>247224</c:v>
                  </c:pt>
                  <c:pt idx="52">
                    <c:v>247224</c:v>
                  </c:pt>
                  <c:pt idx="53">
                    <c:v>247187</c:v>
                  </c:pt>
                  <c:pt idx="54">
                    <c:v>247224</c:v>
                  </c:pt>
                  <c:pt idx="55">
                    <c:v>247224</c:v>
                  </c:pt>
                  <c:pt idx="56">
                    <c:v>247224</c:v>
                  </c:pt>
                  <c:pt idx="57">
                    <c:v>247187</c:v>
                  </c:pt>
                  <c:pt idx="58">
                    <c:v>247187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</c:multiLvlStrCache>
            </c:multiLvlStrRef>
          </c:cat>
          <c:val>
            <c:numRef>
              <c:f>'Monitor (Wk3)'!$G$3:$G$72</c:f>
              <c:numCache>
                <c:formatCode>0</c:formatCode>
                <c:ptCount val="70"/>
                <c:pt idx="0">
                  <c:v>135.13513513513513</c:v>
                </c:pt>
                <c:pt idx="1">
                  <c:v>135.13513513513513</c:v>
                </c:pt>
                <c:pt idx="2">
                  <c:v>135.13513513513513</c:v>
                </c:pt>
                <c:pt idx="3">
                  <c:v>148.64864864864865</c:v>
                </c:pt>
                <c:pt idx="4">
                  <c:v>148.64864864864865</c:v>
                </c:pt>
                <c:pt idx="5">
                  <c:v>148.64864864864865</c:v>
                </c:pt>
                <c:pt idx="6">
                  <c:v>143.24324324324326</c:v>
                </c:pt>
                <c:pt idx="7">
                  <c:v>135.13513513513513</c:v>
                </c:pt>
                <c:pt idx="8">
                  <c:v>143.24324324324326</c:v>
                </c:pt>
                <c:pt idx="9">
                  <c:v>135.13513513513513</c:v>
                </c:pt>
                <c:pt idx="10">
                  <c:v>135.13513513513513</c:v>
                </c:pt>
                <c:pt idx="11">
                  <c:v>133.78378378378378</c:v>
                </c:pt>
                <c:pt idx="12">
                  <c:v>133.78378378378378</c:v>
                </c:pt>
                <c:pt idx="13">
                  <c:v>135.13513513513513</c:v>
                </c:pt>
                <c:pt idx="14">
                  <c:v>135.13513513513513</c:v>
                </c:pt>
                <c:pt idx="15">
                  <c:v>148.64864864864865</c:v>
                </c:pt>
                <c:pt idx="16">
                  <c:v>135.13513513513513</c:v>
                </c:pt>
                <c:pt idx="17">
                  <c:v>148.64864864864865</c:v>
                </c:pt>
                <c:pt idx="18">
                  <c:v>148.64864864864865</c:v>
                </c:pt>
                <c:pt idx="19">
                  <c:v>148.64864864864865</c:v>
                </c:pt>
                <c:pt idx="20">
                  <c:v>148.64864864864865</c:v>
                </c:pt>
                <c:pt idx="21">
                  <c:v>148.64864864864865</c:v>
                </c:pt>
                <c:pt idx="22">
                  <c:v>148.64864864864865</c:v>
                </c:pt>
                <c:pt idx="23">
                  <c:v>135.13513513513513</c:v>
                </c:pt>
                <c:pt idx="24">
                  <c:v>135.13513513513513</c:v>
                </c:pt>
                <c:pt idx="25">
                  <c:v>135.13513513513513</c:v>
                </c:pt>
                <c:pt idx="26">
                  <c:v>114.86486486486487</c:v>
                </c:pt>
                <c:pt idx="27">
                  <c:v>114.86486486486487</c:v>
                </c:pt>
                <c:pt idx="28">
                  <c:v>148.64864864864865</c:v>
                </c:pt>
                <c:pt idx="29">
                  <c:v>135.13513513513513</c:v>
                </c:pt>
                <c:pt idx="30">
                  <c:v>148.64864864864865</c:v>
                </c:pt>
                <c:pt idx="31">
                  <c:v>148.64864864864865</c:v>
                </c:pt>
                <c:pt idx="32">
                  <c:v>148.64864864864865</c:v>
                </c:pt>
                <c:pt idx="33">
                  <c:v>148.64864864864865</c:v>
                </c:pt>
                <c:pt idx="34">
                  <c:v>148.64864864864865</c:v>
                </c:pt>
                <c:pt idx="35">
                  <c:v>148.64864864864865</c:v>
                </c:pt>
                <c:pt idx="36">
                  <c:v>148.64864864864865</c:v>
                </c:pt>
                <c:pt idx="37">
                  <c:v>135.13513513513513</c:v>
                </c:pt>
                <c:pt idx="38">
                  <c:v>135.13513513513513</c:v>
                </c:pt>
                <c:pt idx="39">
                  <c:v>148.64864864864865</c:v>
                </c:pt>
                <c:pt idx="40">
                  <c:v>148.64864864864865</c:v>
                </c:pt>
                <c:pt idx="41">
                  <c:v>135.13513513513513</c:v>
                </c:pt>
                <c:pt idx="42">
                  <c:v>108.10810810810811</c:v>
                </c:pt>
                <c:pt idx="43">
                  <c:v>108.10810810810811</c:v>
                </c:pt>
                <c:pt idx="44">
                  <c:v>135.13513513513513</c:v>
                </c:pt>
                <c:pt idx="45">
                  <c:v>135.13513513513513</c:v>
                </c:pt>
                <c:pt idx="46">
                  <c:v>148.64864864864865</c:v>
                </c:pt>
                <c:pt idx="47">
                  <c:v>148.64864864864865</c:v>
                </c:pt>
                <c:pt idx="48">
                  <c:v>148.64864864864865</c:v>
                </c:pt>
                <c:pt idx="49">
                  <c:v>141.8918918918919</c:v>
                </c:pt>
                <c:pt idx="50">
                  <c:v>141.8918918918919</c:v>
                </c:pt>
                <c:pt idx="51">
                  <c:v>141.8918918918919</c:v>
                </c:pt>
                <c:pt idx="52">
                  <c:v>141.8918918918919</c:v>
                </c:pt>
                <c:pt idx="53">
                  <c:v>135.13513513513513</c:v>
                </c:pt>
                <c:pt idx="54">
                  <c:v>148.64864864864865</c:v>
                </c:pt>
                <c:pt idx="55">
                  <c:v>148.64864864864865</c:v>
                </c:pt>
                <c:pt idx="56">
                  <c:v>148.64864864864865</c:v>
                </c:pt>
                <c:pt idx="57">
                  <c:v>135.13513513513513</c:v>
                </c:pt>
                <c:pt idx="58">
                  <c:v>135.13513513513513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C-4EEE-BA05-3572B0084147}"/>
            </c:ext>
          </c:extLst>
        </c:ser>
        <c:ser>
          <c:idx val="3"/>
          <c:order val="2"/>
          <c:tx>
            <c:v>Plus 5%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'Monitor (Wk3)'!$C$3:$D$72</c:f>
              <c:multiLvlStrCache>
                <c:ptCount val="70"/>
                <c:lvl>
                  <c:pt idx="0">
                    <c:v>34</c:v>
                  </c:pt>
                  <c:pt idx="1">
                    <c:v>37</c:v>
                  </c:pt>
                  <c:pt idx="2">
                    <c:v>38</c:v>
                  </c:pt>
                  <c:pt idx="3">
                    <c:v>26</c:v>
                  </c:pt>
                  <c:pt idx="4">
                    <c:v>25</c:v>
                  </c:pt>
                  <c:pt idx="5">
                    <c:v>27</c:v>
                  </c:pt>
                  <c:pt idx="6">
                    <c:v>1</c:v>
                  </c:pt>
                  <c:pt idx="7">
                    <c:v>30</c:v>
                  </c:pt>
                  <c:pt idx="8">
                    <c:v>3</c:v>
                  </c:pt>
                  <c:pt idx="9">
                    <c:v>69</c:v>
                  </c:pt>
                  <c:pt idx="10">
                    <c:v>71</c:v>
                  </c:pt>
                  <c:pt idx="11">
                    <c:v>5</c:v>
                  </c:pt>
                  <c:pt idx="12">
                    <c:v>6</c:v>
                  </c:pt>
                  <c:pt idx="13">
                    <c:v>137</c:v>
                  </c:pt>
                  <c:pt idx="14">
                    <c:v>138</c:v>
                  </c:pt>
                  <c:pt idx="15">
                    <c:v>89</c:v>
                  </c:pt>
                  <c:pt idx="16">
                    <c:v>29</c:v>
                  </c:pt>
                  <c:pt idx="17">
                    <c:v>92</c:v>
                  </c:pt>
                  <c:pt idx="18">
                    <c:v>22</c:v>
                  </c:pt>
                  <c:pt idx="19">
                    <c:v>67</c:v>
                  </c:pt>
                  <c:pt idx="20">
                    <c:v>68</c:v>
                  </c:pt>
                  <c:pt idx="21">
                    <c:v>65</c:v>
                  </c:pt>
                  <c:pt idx="22">
                    <c:v>66</c:v>
                  </c:pt>
                  <c:pt idx="23">
                    <c:v>102</c:v>
                  </c:pt>
                  <c:pt idx="24">
                    <c:v>101</c:v>
                  </c:pt>
                  <c:pt idx="25">
                    <c:v>104</c:v>
                  </c:pt>
                  <c:pt idx="26">
                    <c:v>80</c:v>
                  </c:pt>
                  <c:pt idx="27">
                    <c:v>79</c:v>
                  </c:pt>
                  <c:pt idx="28">
                    <c:v>86</c:v>
                  </c:pt>
                  <c:pt idx="29">
                    <c:v>15</c:v>
                  </c:pt>
                  <c:pt idx="30">
                    <c:v>85</c:v>
                  </c:pt>
                  <c:pt idx="31">
                    <c:v>116</c:v>
                  </c:pt>
                  <c:pt idx="32">
                    <c:v>19</c:v>
                  </c:pt>
                  <c:pt idx="33">
                    <c:v>17</c:v>
                  </c:pt>
                  <c:pt idx="34">
                    <c:v>37</c:v>
                  </c:pt>
                  <c:pt idx="35">
                    <c:v>40</c:v>
                  </c:pt>
                  <c:pt idx="36">
                    <c:v>107</c:v>
                  </c:pt>
                  <c:pt idx="37">
                    <c:v>42</c:v>
                  </c:pt>
                  <c:pt idx="38">
                    <c:v>43</c:v>
                  </c:pt>
                  <c:pt idx="39">
                    <c:v>62</c:v>
                  </c:pt>
                  <c:pt idx="40">
                    <c:v>61</c:v>
                  </c:pt>
                  <c:pt idx="41">
                    <c:v>41</c:v>
                  </c:pt>
                  <c:pt idx="42">
                    <c:v>83</c:v>
                  </c:pt>
                  <c:pt idx="43">
                    <c:v>82</c:v>
                  </c:pt>
                  <c:pt idx="44">
                    <c:v>79</c:v>
                  </c:pt>
                  <c:pt idx="45">
                    <c:v>78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4</c:v>
                  </c:pt>
                  <c:pt idx="49">
                    <c:v>136</c:v>
                  </c:pt>
                  <c:pt idx="50">
                    <c:v>135</c:v>
                  </c:pt>
                  <c:pt idx="51">
                    <c:v>134</c:v>
                  </c:pt>
                  <c:pt idx="52">
                    <c:v>133</c:v>
                  </c:pt>
                  <c:pt idx="53">
                    <c:v>26</c:v>
                  </c:pt>
                  <c:pt idx="54">
                    <c:v>16</c:v>
                  </c:pt>
                  <c:pt idx="55">
                    <c:v>15</c:v>
                  </c:pt>
                  <c:pt idx="56">
                    <c:v>35</c:v>
                  </c:pt>
                  <c:pt idx="57">
                    <c:v>28</c:v>
                  </c:pt>
                  <c:pt idx="58">
                    <c:v>25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  <c:lvl>
                  <c:pt idx="0">
                    <c:v>246991</c:v>
                  </c:pt>
                  <c:pt idx="1">
                    <c:v>246991</c:v>
                  </c:pt>
                  <c:pt idx="2">
                    <c:v>246991</c:v>
                  </c:pt>
                  <c:pt idx="3">
                    <c:v>247188</c:v>
                  </c:pt>
                  <c:pt idx="4">
                    <c:v>247188</c:v>
                  </c:pt>
                  <c:pt idx="5">
                    <c:v>247188</c:v>
                  </c:pt>
                  <c:pt idx="6">
                    <c:v>246991</c:v>
                  </c:pt>
                  <c:pt idx="7">
                    <c:v>247187</c:v>
                  </c:pt>
                  <c:pt idx="8">
                    <c:v>246991</c:v>
                  </c:pt>
                  <c:pt idx="9">
                    <c:v>246991</c:v>
                  </c:pt>
                  <c:pt idx="10">
                    <c:v>246991</c:v>
                  </c:pt>
                  <c:pt idx="11">
                    <c:v>246991</c:v>
                  </c:pt>
                  <c:pt idx="12">
                    <c:v>246991</c:v>
                  </c:pt>
                  <c:pt idx="13">
                    <c:v>247188</c:v>
                  </c:pt>
                  <c:pt idx="14">
                    <c:v>247188</c:v>
                  </c:pt>
                  <c:pt idx="15">
                    <c:v>247188</c:v>
                  </c:pt>
                  <c:pt idx="16">
                    <c:v>247187</c:v>
                  </c:pt>
                  <c:pt idx="17">
                    <c:v>247188</c:v>
                  </c:pt>
                  <c:pt idx="18">
                    <c:v>247224</c:v>
                  </c:pt>
                  <c:pt idx="19">
                    <c:v>247224</c:v>
                  </c:pt>
                  <c:pt idx="20">
                    <c:v>247224</c:v>
                  </c:pt>
                  <c:pt idx="21">
                    <c:v>247224</c:v>
                  </c:pt>
                  <c:pt idx="22">
                    <c:v>247224</c:v>
                  </c:pt>
                  <c:pt idx="23">
                    <c:v>246991</c:v>
                  </c:pt>
                  <c:pt idx="24">
                    <c:v>246991</c:v>
                  </c:pt>
                  <c:pt idx="25">
                    <c:v>246991</c:v>
                  </c:pt>
                  <c:pt idx="26">
                    <c:v>247188</c:v>
                  </c:pt>
                  <c:pt idx="27">
                    <c:v>247188</c:v>
                  </c:pt>
                  <c:pt idx="28">
                    <c:v>247224</c:v>
                  </c:pt>
                  <c:pt idx="29">
                    <c:v>247187</c:v>
                  </c:pt>
                  <c:pt idx="30">
                    <c:v>247224</c:v>
                  </c:pt>
                  <c:pt idx="31">
                    <c:v>247224</c:v>
                  </c:pt>
                  <c:pt idx="32">
                    <c:v>247224</c:v>
                  </c:pt>
                  <c:pt idx="33">
                    <c:v>247224</c:v>
                  </c:pt>
                  <c:pt idx="34">
                    <c:v>247224</c:v>
                  </c:pt>
                  <c:pt idx="35">
                    <c:v>247224</c:v>
                  </c:pt>
                  <c:pt idx="36">
                    <c:v>247224</c:v>
                  </c:pt>
                  <c:pt idx="37">
                    <c:v>247187</c:v>
                  </c:pt>
                  <c:pt idx="38">
                    <c:v>247187</c:v>
                  </c:pt>
                  <c:pt idx="39">
                    <c:v>247224</c:v>
                  </c:pt>
                  <c:pt idx="40">
                    <c:v>247224</c:v>
                  </c:pt>
                  <c:pt idx="41">
                    <c:v>247187</c:v>
                  </c:pt>
                  <c:pt idx="42">
                    <c:v>246711</c:v>
                  </c:pt>
                  <c:pt idx="43">
                    <c:v>246711</c:v>
                  </c:pt>
                  <c:pt idx="44">
                    <c:v>246711</c:v>
                  </c:pt>
                  <c:pt idx="45">
                    <c:v>0</c:v>
                  </c:pt>
                  <c:pt idx="46">
                    <c:v>247224</c:v>
                  </c:pt>
                  <c:pt idx="47">
                    <c:v>247224</c:v>
                  </c:pt>
                  <c:pt idx="48">
                    <c:v>247224</c:v>
                  </c:pt>
                  <c:pt idx="49">
                    <c:v>247224</c:v>
                  </c:pt>
                  <c:pt idx="50">
                    <c:v>247224</c:v>
                  </c:pt>
                  <c:pt idx="51">
                    <c:v>247224</c:v>
                  </c:pt>
                  <c:pt idx="52">
                    <c:v>247224</c:v>
                  </c:pt>
                  <c:pt idx="53">
                    <c:v>247187</c:v>
                  </c:pt>
                  <c:pt idx="54">
                    <c:v>247224</c:v>
                  </c:pt>
                  <c:pt idx="55">
                    <c:v>247224</c:v>
                  </c:pt>
                  <c:pt idx="56">
                    <c:v>247224</c:v>
                  </c:pt>
                  <c:pt idx="57">
                    <c:v>247187</c:v>
                  </c:pt>
                  <c:pt idx="58">
                    <c:v>247187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</c:multiLvlStrCache>
            </c:multiLvlStrRef>
          </c:cat>
          <c:val>
            <c:numRef>
              <c:f>'Monitor (Wk3)'!$I$3:$I$72</c:f>
              <c:numCache>
                <c:formatCode>0</c:formatCode>
                <c:ptCount val="70"/>
                <c:pt idx="0">
                  <c:v>141.89189189189187</c:v>
                </c:pt>
                <c:pt idx="1">
                  <c:v>141.89189189189187</c:v>
                </c:pt>
                <c:pt idx="2">
                  <c:v>141.89189189189187</c:v>
                </c:pt>
                <c:pt idx="3">
                  <c:v>156.08108108108107</c:v>
                </c:pt>
                <c:pt idx="4">
                  <c:v>156.08108108108107</c:v>
                </c:pt>
                <c:pt idx="5">
                  <c:v>156.08108108108107</c:v>
                </c:pt>
                <c:pt idx="6">
                  <c:v>150.40540540540542</c:v>
                </c:pt>
                <c:pt idx="7">
                  <c:v>141.89189189189187</c:v>
                </c:pt>
                <c:pt idx="8">
                  <c:v>150.40540540540542</c:v>
                </c:pt>
                <c:pt idx="9">
                  <c:v>141.89189189189187</c:v>
                </c:pt>
                <c:pt idx="10">
                  <c:v>141.89189189189187</c:v>
                </c:pt>
                <c:pt idx="11">
                  <c:v>140.47297297297297</c:v>
                </c:pt>
                <c:pt idx="12">
                  <c:v>140.47297297297297</c:v>
                </c:pt>
                <c:pt idx="13">
                  <c:v>141.89189189189187</c:v>
                </c:pt>
                <c:pt idx="14">
                  <c:v>141.89189189189187</c:v>
                </c:pt>
                <c:pt idx="15">
                  <c:v>156.08108108108107</c:v>
                </c:pt>
                <c:pt idx="16">
                  <c:v>141.89189189189187</c:v>
                </c:pt>
                <c:pt idx="17">
                  <c:v>156.08108108108107</c:v>
                </c:pt>
                <c:pt idx="18">
                  <c:v>156.08108108108107</c:v>
                </c:pt>
                <c:pt idx="19">
                  <c:v>156.08108108108107</c:v>
                </c:pt>
                <c:pt idx="20">
                  <c:v>156.08108108108107</c:v>
                </c:pt>
                <c:pt idx="21">
                  <c:v>156.08108108108107</c:v>
                </c:pt>
                <c:pt idx="22">
                  <c:v>156.08108108108107</c:v>
                </c:pt>
                <c:pt idx="23">
                  <c:v>141.89189189189187</c:v>
                </c:pt>
                <c:pt idx="24">
                  <c:v>141.89189189189187</c:v>
                </c:pt>
                <c:pt idx="25">
                  <c:v>141.89189189189187</c:v>
                </c:pt>
                <c:pt idx="26">
                  <c:v>120.60810810810811</c:v>
                </c:pt>
                <c:pt idx="27">
                  <c:v>120.60810810810811</c:v>
                </c:pt>
                <c:pt idx="28">
                  <c:v>156.08108108108107</c:v>
                </c:pt>
                <c:pt idx="29">
                  <c:v>141.89189189189187</c:v>
                </c:pt>
                <c:pt idx="30">
                  <c:v>156.08108108108107</c:v>
                </c:pt>
                <c:pt idx="31">
                  <c:v>156.08108108108107</c:v>
                </c:pt>
                <c:pt idx="32">
                  <c:v>156.08108108108107</c:v>
                </c:pt>
                <c:pt idx="33">
                  <c:v>156.08108108108107</c:v>
                </c:pt>
                <c:pt idx="34">
                  <c:v>156.08108108108107</c:v>
                </c:pt>
                <c:pt idx="35">
                  <c:v>156.08108108108107</c:v>
                </c:pt>
                <c:pt idx="36">
                  <c:v>156.08108108108107</c:v>
                </c:pt>
                <c:pt idx="37">
                  <c:v>141.89189189189187</c:v>
                </c:pt>
                <c:pt idx="38">
                  <c:v>141.89189189189187</c:v>
                </c:pt>
                <c:pt idx="39">
                  <c:v>156.08108108108107</c:v>
                </c:pt>
                <c:pt idx="40">
                  <c:v>156.08108108108107</c:v>
                </c:pt>
                <c:pt idx="41">
                  <c:v>141.89189189189187</c:v>
                </c:pt>
                <c:pt idx="42">
                  <c:v>113.51351351351352</c:v>
                </c:pt>
                <c:pt idx="43">
                  <c:v>113.51351351351352</c:v>
                </c:pt>
                <c:pt idx="44">
                  <c:v>141.89189189189187</c:v>
                </c:pt>
                <c:pt idx="45">
                  <c:v>141.89189189189187</c:v>
                </c:pt>
                <c:pt idx="46">
                  <c:v>156.08108108108107</c:v>
                </c:pt>
                <c:pt idx="47">
                  <c:v>156.08108108108107</c:v>
                </c:pt>
                <c:pt idx="48">
                  <c:v>156.08108108108107</c:v>
                </c:pt>
                <c:pt idx="49">
                  <c:v>148.98648648648648</c:v>
                </c:pt>
                <c:pt idx="50">
                  <c:v>148.98648648648648</c:v>
                </c:pt>
                <c:pt idx="51">
                  <c:v>148.98648648648648</c:v>
                </c:pt>
                <c:pt idx="52">
                  <c:v>148.98648648648648</c:v>
                </c:pt>
                <c:pt idx="53">
                  <c:v>141.89189189189187</c:v>
                </c:pt>
                <c:pt idx="54">
                  <c:v>156.08108108108107</c:v>
                </c:pt>
                <c:pt idx="55">
                  <c:v>156.08108108108107</c:v>
                </c:pt>
                <c:pt idx="56">
                  <c:v>156.08108108108107</c:v>
                </c:pt>
                <c:pt idx="57">
                  <c:v>141.89189189189187</c:v>
                </c:pt>
                <c:pt idx="58">
                  <c:v>141.89189189189187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C-4EEE-BA05-3572B0084147}"/>
            </c:ext>
          </c:extLst>
        </c:ser>
        <c:ser>
          <c:idx val="4"/>
          <c:order val="3"/>
          <c:tx>
            <c:v>Minus 5%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'Monitor (Wk3)'!$C$3:$D$72</c:f>
              <c:multiLvlStrCache>
                <c:ptCount val="70"/>
                <c:lvl>
                  <c:pt idx="0">
                    <c:v>34</c:v>
                  </c:pt>
                  <c:pt idx="1">
                    <c:v>37</c:v>
                  </c:pt>
                  <c:pt idx="2">
                    <c:v>38</c:v>
                  </c:pt>
                  <c:pt idx="3">
                    <c:v>26</c:v>
                  </c:pt>
                  <c:pt idx="4">
                    <c:v>25</c:v>
                  </c:pt>
                  <c:pt idx="5">
                    <c:v>27</c:v>
                  </c:pt>
                  <c:pt idx="6">
                    <c:v>1</c:v>
                  </c:pt>
                  <c:pt idx="7">
                    <c:v>30</c:v>
                  </c:pt>
                  <c:pt idx="8">
                    <c:v>3</c:v>
                  </c:pt>
                  <c:pt idx="9">
                    <c:v>69</c:v>
                  </c:pt>
                  <c:pt idx="10">
                    <c:v>71</c:v>
                  </c:pt>
                  <c:pt idx="11">
                    <c:v>5</c:v>
                  </c:pt>
                  <c:pt idx="12">
                    <c:v>6</c:v>
                  </c:pt>
                  <c:pt idx="13">
                    <c:v>137</c:v>
                  </c:pt>
                  <c:pt idx="14">
                    <c:v>138</c:v>
                  </c:pt>
                  <c:pt idx="15">
                    <c:v>89</c:v>
                  </c:pt>
                  <c:pt idx="16">
                    <c:v>29</c:v>
                  </c:pt>
                  <c:pt idx="17">
                    <c:v>92</c:v>
                  </c:pt>
                  <c:pt idx="18">
                    <c:v>22</c:v>
                  </c:pt>
                  <c:pt idx="19">
                    <c:v>67</c:v>
                  </c:pt>
                  <c:pt idx="20">
                    <c:v>68</c:v>
                  </c:pt>
                  <c:pt idx="21">
                    <c:v>65</c:v>
                  </c:pt>
                  <c:pt idx="22">
                    <c:v>66</c:v>
                  </c:pt>
                  <c:pt idx="23">
                    <c:v>102</c:v>
                  </c:pt>
                  <c:pt idx="24">
                    <c:v>101</c:v>
                  </c:pt>
                  <c:pt idx="25">
                    <c:v>104</c:v>
                  </c:pt>
                  <c:pt idx="26">
                    <c:v>80</c:v>
                  </c:pt>
                  <c:pt idx="27">
                    <c:v>79</c:v>
                  </c:pt>
                  <c:pt idx="28">
                    <c:v>86</c:v>
                  </c:pt>
                  <c:pt idx="29">
                    <c:v>15</c:v>
                  </c:pt>
                  <c:pt idx="30">
                    <c:v>85</c:v>
                  </c:pt>
                  <c:pt idx="31">
                    <c:v>116</c:v>
                  </c:pt>
                  <c:pt idx="32">
                    <c:v>19</c:v>
                  </c:pt>
                  <c:pt idx="33">
                    <c:v>17</c:v>
                  </c:pt>
                  <c:pt idx="34">
                    <c:v>37</c:v>
                  </c:pt>
                  <c:pt idx="35">
                    <c:v>40</c:v>
                  </c:pt>
                  <c:pt idx="36">
                    <c:v>107</c:v>
                  </c:pt>
                  <c:pt idx="37">
                    <c:v>42</c:v>
                  </c:pt>
                  <c:pt idx="38">
                    <c:v>43</c:v>
                  </c:pt>
                  <c:pt idx="39">
                    <c:v>62</c:v>
                  </c:pt>
                  <c:pt idx="40">
                    <c:v>61</c:v>
                  </c:pt>
                  <c:pt idx="41">
                    <c:v>41</c:v>
                  </c:pt>
                  <c:pt idx="42">
                    <c:v>83</c:v>
                  </c:pt>
                  <c:pt idx="43">
                    <c:v>82</c:v>
                  </c:pt>
                  <c:pt idx="44">
                    <c:v>79</c:v>
                  </c:pt>
                  <c:pt idx="45">
                    <c:v>78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4</c:v>
                  </c:pt>
                  <c:pt idx="49">
                    <c:v>136</c:v>
                  </c:pt>
                  <c:pt idx="50">
                    <c:v>135</c:v>
                  </c:pt>
                  <c:pt idx="51">
                    <c:v>134</c:v>
                  </c:pt>
                  <c:pt idx="52">
                    <c:v>133</c:v>
                  </c:pt>
                  <c:pt idx="53">
                    <c:v>26</c:v>
                  </c:pt>
                  <c:pt idx="54">
                    <c:v>16</c:v>
                  </c:pt>
                  <c:pt idx="55">
                    <c:v>15</c:v>
                  </c:pt>
                  <c:pt idx="56">
                    <c:v>35</c:v>
                  </c:pt>
                  <c:pt idx="57">
                    <c:v>28</c:v>
                  </c:pt>
                  <c:pt idx="58">
                    <c:v>25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  <c:lvl>
                  <c:pt idx="0">
                    <c:v>246991</c:v>
                  </c:pt>
                  <c:pt idx="1">
                    <c:v>246991</c:v>
                  </c:pt>
                  <c:pt idx="2">
                    <c:v>246991</c:v>
                  </c:pt>
                  <c:pt idx="3">
                    <c:v>247188</c:v>
                  </c:pt>
                  <c:pt idx="4">
                    <c:v>247188</c:v>
                  </c:pt>
                  <c:pt idx="5">
                    <c:v>247188</c:v>
                  </c:pt>
                  <c:pt idx="6">
                    <c:v>246991</c:v>
                  </c:pt>
                  <c:pt idx="7">
                    <c:v>247187</c:v>
                  </c:pt>
                  <c:pt idx="8">
                    <c:v>246991</c:v>
                  </c:pt>
                  <c:pt idx="9">
                    <c:v>246991</c:v>
                  </c:pt>
                  <c:pt idx="10">
                    <c:v>246991</c:v>
                  </c:pt>
                  <c:pt idx="11">
                    <c:v>246991</c:v>
                  </c:pt>
                  <c:pt idx="12">
                    <c:v>246991</c:v>
                  </c:pt>
                  <c:pt idx="13">
                    <c:v>247188</c:v>
                  </c:pt>
                  <c:pt idx="14">
                    <c:v>247188</c:v>
                  </c:pt>
                  <c:pt idx="15">
                    <c:v>247188</c:v>
                  </c:pt>
                  <c:pt idx="16">
                    <c:v>247187</c:v>
                  </c:pt>
                  <c:pt idx="17">
                    <c:v>247188</c:v>
                  </c:pt>
                  <c:pt idx="18">
                    <c:v>247224</c:v>
                  </c:pt>
                  <c:pt idx="19">
                    <c:v>247224</c:v>
                  </c:pt>
                  <c:pt idx="20">
                    <c:v>247224</c:v>
                  </c:pt>
                  <c:pt idx="21">
                    <c:v>247224</c:v>
                  </c:pt>
                  <c:pt idx="22">
                    <c:v>247224</c:v>
                  </c:pt>
                  <c:pt idx="23">
                    <c:v>246991</c:v>
                  </c:pt>
                  <c:pt idx="24">
                    <c:v>246991</c:v>
                  </c:pt>
                  <c:pt idx="25">
                    <c:v>246991</c:v>
                  </c:pt>
                  <c:pt idx="26">
                    <c:v>247188</c:v>
                  </c:pt>
                  <c:pt idx="27">
                    <c:v>247188</c:v>
                  </c:pt>
                  <c:pt idx="28">
                    <c:v>247224</c:v>
                  </c:pt>
                  <c:pt idx="29">
                    <c:v>247187</c:v>
                  </c:pt>
                  <c:pt idx="30">
                    <c:v>247224</c:v>
                  </c:pt>
                  <c:pt idx="31">
                    <c:v>247224</c:v>
                  </c:pt>
                  <c:pt idx="32">
                    <c:v>247224</c:v>
                  </c:pt>
                  <c:pt idx="33">
                    <c:v>247224</c:v>
                  </c:pt>
                  <c:pt idx="34">
                    <c:v>247224</c:v>
                  </c:pt>
                  <c:pt idx="35">
                    <c:v>247224</c:v>
                  </c:pt>
                  <c:pt idx="36">
                    <c:v>247224</c:v>
                  </c:pt>
                  <c:pt idx="37">
                    <c:v>247187</c:v>
                  </c:pt>
                  <c:pt idx="38">
                    <c:v>247187</c:v>
                  </c:pt>
                  <c:pt idx="39">
                    <c:v>247224</c:v>
                  </c:pt>
                  <c:pt idx="40">
                    <c:v>247224</c:v>
                  </c:pt>
                  <c:pt idx="41">
                    <c:v>247187</c:v>
                  </c:pt>
                  <c:pt idx="42">
                    <c:v>246711</c:v>
                  </c:pt>
                  <c:pt idx="43">
                    <c:v>246711</c:v>
                  </c:pt>
                  <c:pt idx="44">
                    <c:v>246711</c:v>
                  </c:pt>
                  <c:pt idx="45">
                    <c:v>0</c:v>
                  </c:pt>
                  <c:pt idx="46">
                    <c:v>247224</c:v>
                  </c:pt>
                  <c:pt idx="47">
                    <c:v>247224</c:v>
                  </c:pt>
                  <c:pt idx="48">
                    <c:v>247224</c:v>
                  </c:pt>
                  <c:pt idx="49">
                    <c:v>247224</c:v>
                  </c:pt>
                  <c:pt idx="50">
                    <c:v>247224</c:v>
                  </c:pt>
                  <c:pt idx="51">
                    <c:v>247224</c:v>
                  </c:pt>
                  <c:pt idx="52">
                    <c:v>247224</c:v>
                  </c:pt>
                  <c:pt idx="53">
                    <c:v>247187</c:v>
                  </c:pt>
                  <c:pt idx="54">
                    <c:v>247224</c:v>
                  </c:pt>
                  <c:pt idx="55">
                    <c:v>247224</c:v>
                  </c:pt>
                  <c:pt idx="56">
                    <c:v>247224</c:v>
                  </c:pt>
                  <c:pt idx="57">
                    <c:v>247187</c:v>
                  </c:pt>
                  <c:pt idx="58">
                    <c:v>247187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</c:lvl>
              </c:multiLvlStrCache>
            </c:multiLvlStrRef>
          </c:cat>
          <c:val>
            <c:numRef>
              <c:f>'Monitor (Wk3)'!$J$3:$J$72</c:f>
              <c:numCache>
                <c:formatCode>0</c:formatCode>
                <c:ptCount val="70"/>
                <c:pt idx="0">
                  <c:v>128.37837837837839</c:v>
                </c:pt>
                <c:pt idx="1">
                  <c:v>128.37837837837839</c:v>
                </c:pt>
                <c:pt idx="2">
                  <c:v>128.37837837837839</c:v>
                </c:pt>
                <c:pt idx="3">
                  <c:v>141.21621621621622</c:v>
                </c:pt>
                <c:pt idx="4">
                  <c:v>141.21621621621622</c:v>
                </c:pt>
                <c:pt idx="5">
                  <c:v>141.21621621621622</c:v>
                </c:pt>
                <c:pt idx="6">
                  <c:v>136.08108108108109</c:v>
                </c:pt>
                <c:pt idx="7">
                  <c:v>128.37837837837839</c:v>
                </c:pt>
                <c:pt idx="8">
                  <c:v>136.08108108108109</c:v>
                </c:pt>
                <c:pt idx="9">
                  <c:v>128.37837837837839</c:v>
                </c:pt>
                <c:pt idx="10">
                  <c:v>128.37837837837839</c:v>
                </c:pt>
                <c:pt idx="11">
                  <c:v>127.09459459459458</c:v>
                </c:pt>
                <c:pt idx="12">
                  <c:v>127.09459459459458</c:v>
                </c:pt>
                <c:pt idx="13">
                  <c:v>128.37837837837839</c:v>
                </c:pt>
                <c:pt idx="14">
                  <c:v>128.37837837837839</c:v>
                </c:pt>
                <c:pt idx="15">
                  <c:v>141.21621621621622</c:v>
                </c:pt>
                <c:pt idx="16">
                  <c:v>128.37837837837839</c:v>
                </c:pt>
                <c:pt idx="17">
                  <c:v>141.21621621621622</c:v>
                </c:pt>
                <c:pt idx="18">
                  <c:v>141.21621621621622</c:v>
                </c:pt>
                <c:pt idx="19">
                  <c:v>141.21621621621622</c:v>
                </c:pt>
                <c:pt idx="20">
                  <c:v>141.21621621621622</c:v>
                </c:pt>
                <c:pt idx="21">
                  <c:v>141.21621621621622</c:v>
                </c:pt>
                <c:pt idx="22">
                  <c:v>141.21621621621622</c:v>
                </c:pt>
                <c:pt idx="23">
                  <c:v>128.37837837837839</c:v>
                </c:pt>
                <c:pt idx="24">
                  <c:v>128.37837837837839</c:v>
                </c:pt>
                <c:pt idx="25">
                  <c:v>128.37837837837839</c:v>
                </c:pt>
                <c:pt idx="26">
                  <c:v>109.12162162162163</c:v>
                </c:pt>
                <c:pt idx="27">
                  <c:v>109.12162162162163</c:v>
                </c:pt>
                <c:pt idx="28">
                  <c:v>141.21621621621622</c:v>
                </c:pt>
                <c:pt idx="29">
                  <c:v>128.37837837837839</c:v>
                </c:pt>
                <c:pt idx="30">
                  <c:v>141.21621621621622</c:v>
                </c:pt>
                <c:pt idx="31">
                  <c:v>141.21621621621622</c:v>
                </c:pt>
                <c:pt idx="32">
                  <c:v>141.21621621621622</c:v>
                </c:pt>
                <c:pt idx="33">
                  <c:v>141.21621621621622</c:v>
                </c:pt>
                <c:pt idx="34">
                  <c:v>141.21621621621622</c:v>
                </c:pt>
                <c:pt idx="35">
                  <c:v>141.21621621621622</c:v>
                </c:pt>
                <c:pt idx="36">
                  <c:v>141.21621621621622</c:v>
                </c:pt>
                <c:pt idx="37">
                  <c:v>128.37837837837839</c:v>
                </c:pt>
                <c:pt idx="38">
                  <c:v>128.37837837837839</c:v>
                </c:pt>
                <c:pt idx="39">
                  <c:v>141.21621621621622</c:v>
                </c:pt>
                <c:pt idx="40">
                  <c:v>141.21621621621622</c:v>
                </c:pt>
                <c:pt idx="41">
                  <c:v>128.37837837837839</c:v>
                </c:pt>
                <c:pt idx="42">
                  <c:v>102.70270270270271</c:v>
                </c:pt>
                <c:pt idx="43">
                  <c:v>102.70270270270271</c:v>
                </c:pt>
                <c:pt idx="44">
                  <c:v>128.37837837837839</c:v>
                </c:pt>
                <c:pt idx="45">
                  <c:v>128.37837837837839</c:v>
                </c:pt>
                <c:pt idx="46">
                  <c:v>141.21621621621622</c:v>
                </c:pt>
                <c:pt idx="47">
                  <c:v>141.21621621621622</c:v>
                </c:pt>
                <c:pt idx="48">
                  <c:v>141.21621621621622</c:v>
                </c:pt>
                <c:pt idx="49">
                  <c:v>134.79729729729732</c:v>
                </c:pt>
                <c:pt idx="50">
                  <c:v>134.79729729729732</c:v>
                </c:pt>
                <c:pt idx="51">
                  <c:v>134.79729729729732</c:v>
                </c:pt>
                <c:pt idx="52">
                  <c:v>134.79729729729732</c:v>
                </c:pt>
                <c:pt idx="53">
                  <c:v>128.37837837837839</c:v>
                </c:pt>
                <c:pt idx="54">
                  <c:v>141.21621621621622</c:v>
                </c:pt>
                <c:pt idx="55">
                  <c:v>141.21621621621622</c:v>
                </c:pt>
                <c:pt idx="56">
                  <c:v>141.21621621621622</c:v>
                </c:pt>
                <c:pt idx="57">
                  <c:v>128.37837837837839</c:v>
                </c:pt>
                <c:pt idx="58">
                  <c:v>128.37837837837839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5C-4EEE-BA05-3572B0084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21984"/>
        <c:axId val="273323520"/>
      </c:lineChart>
      <c:catAx>
        <c:axId val="273321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wordArtVert"/>
          <a:lstStyle/>
          <a:p>
            <a:pPr>
              <a:defRPr/>
            </a:pPr>
            <a:endParaRPr lang="en-US"/>
          </a:p>
        </c:txPr>
        <c:crossAx val="273323520"/>
        <c:crosses val="autoZero"/>
        <c:auto val="1"/>
        <c:lblAlgn val="ctr"/>
        <c:lblOffset val="100"/>
        <c:noMultiLvlLbl val="0"/>
      </c:catAx>
      <c:valAx>
        <c:axId val="27332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3321984"/>
        <c:crosses val="autoZero"/>
        <c:crossBetween val="between"/>
      </c:valAx>
      <c:spPr>
        <a:gradFill>
          <a:gsLst>
            <a:gs pos="0">
              <a:schemeClr val="tx1"/>
            </a:gs>
            <a:gs pos="38000">
              <a:schemeClr val="bg1"/>
            </a:gs>
            <a:gs pos="57000">
              <a:srgbClr val="C00000"/>
            </a:gs>
            <a:gs pos="100000">
              <a:schemeClr val="tx1"/>
            </a:gs>
            <a:gs pos="89000">
              <a:schemeClr val="bg1"/>
            </a:gs>
          </a:gsLst>
          <a:lin ang="5400000" scaled="0"/>
        </a:gradFill>
        <a:ln w="57150">
          <a:solidFill>
            <a:srgbClr val="C00000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57150">
      <a:solidFill>
        <a:srgbClr val="C00000"/>
      </a:solidFill>
    </a:ln>
  </c:spPr>
  <c:txPr>
    <a:bodyPr/>
    <a:lstStyle/>
    <a:p>
      <a:pPr>
        <a:defRPr sz="1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NUL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189432</xdr:colOff>
      <xdr:row>0</xdr:row>
      <xdr:rowOff>79238</xdr:rowOff>
    </xdr:from>
    <xdr:to>
      <xdr:col>1</xdr:col>
      <xdr:colOff>430695</xdr:colOff>
      <xdr:row>1</xdr:row>
      <xdr:rowOff>243656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32" y="79238"/>
          <a:ext cx="850863" cy="345393"/>
        </a:xfrm>
        <a:prstGeom prst="rect">
          <a:avLst/>
        </a:prstGeom>
        <a:ln w="19050">
          <a:solidFill>
            <a:schemeClr val="bg2">
              <a:lumMod val="50000"/>
            </a:schemeClr>
          </a:solidFill>
        </a:ln>
        <a:effectLst>
          <a:reflection blurRad="6350" stA="40000" endPos="35000" dist="25400" dir="5400000" sy="-100000" algn="bl" rotWithShape="0"/>
        </a:effectLst>
      </xdr:spPr>
    </xdr:pic>
    <xdr:clientData/>
  </xdr:twoCellAnchor>
  <xdr:twoCellAnchor editAs="oneCell">
    <xdr:from>
      <xdr:col>16</xdr:col>
      <xdr:colOff>474425</xdr:colOff>
      <xdr:row>0</xdr:row>
      <xdr:rowOff>95283</xdr:rowOff>
    </xdr:from>
    <xdr:to>
      <xdr:col>17</xdr:col>
      <xdr:colOff>503583</xdr:colOff>
      <xdr:row>1</xdr:row>
      <xdr:rowOff>239589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33050" y="95283"/>
          <a:ext cx="638758" cy="325281"/>
        </a:xfrm>
        <a:prstGeom prst="rect">
          <a:avLst/>
        </a:prstGeom>
        <a:ln w="19050">
          <a:solidFill>
            <a:schemeClr val="bg2">
              <a:lumMod val="50000"/>
            </a:schemeClr>
          </a:solidFill>
        </a:ln>
        <a:effectLst>
          <a:reflection blurRad="6350" stA="40000" endPos="35000" dist="25400" dir="5400000" sy="-100000" algn="bl" rotWithShape="0"/>
        </a:effectLst>
      </xdr:spPr>
    </xdr:pic>
    <xdr:clientData/>
  </xdr:twoCellAnchor>
  <xdr:twoCellAnchor>
    <xdr:from>
      <xdr:col>21</xdr:col>
      <xdr:colOff>242668</xdr:colOff>
      <xdr:row>2</xdr:row>
      <xdr:rowOff>182880</xdr:rowOff>
    </xdr:from>
    <xdr:to>
      <xdr:col>27</xdr:col>
      <xdr:colOff>571368</xdr:colOff>
      <xdr:row>20</xdr:row>
      <xdr:rowOff>42203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149293" y="687705"/>
          <a:ext cx="3986300" cy="3583598"/>
          <a:chOff x="10392508" y="693420"/>
          <a:chExt cx="3986300" cy="510188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20000"/>
                    </a14:imgEffect>
                  </a14:imgLayer>
                </a14:imgProps>
              </a:ext>
            </a:extLst>
          </a:blip>
          <a:srcRect t="1192"/>
          <a:stretch/>
        </xdr:blipFill>
        <xdr:spPr>
          <a:xfrm>
            <a:off x="10392508" y="693420"/>
            <a:ext cx="3986300" cy="5101883"/>
          </a:xfrm>
          <a:prstGeom prst="rect">
            <a:avLst/>
          </a:prstGeom>
          <a:ln w="50800">
            <a:solidFill>
              <a:srgbClr val="002060"/>
            </a:solidFill>
          </a:ln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0515600" y="3025140"/>
            <a:ext cx="251460" cy="213360"/>
          </a:xfrm>
          <a:prstGeom prst="rect">
            <a:avLst/>
          </a:prstGeom>
          <a:solidFill>
            <a:schemeClr val="lt1"/>
          </a:solidFill>
          <a:ln w="12700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200" b="1">
                <a:solidFill>
                  <a:srgbClr val="002060"/>
                </a:solidFill>
              </a:rPr>
              <a:t>1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2809220" y="3429000"/>
            <a:ext cx="213360" cy="259080"/>
          </a:xfrm>
          <a:prstGeom prst="rect">
            <a:avLst/>
          </a:prstGeom>
          <a:solidFill>
            <a:schemeClr val="lt1"/>
          </a:solidFill>
          <a:ln w="12700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200" b="1">
                <a:solidFill>
                  <a:srgbClr val="002060"/>
                </a:solidFill>
              </a:rPr>
              <a:t>2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1734800" y="3779520"/>
            <a:ext cx="205740" cy="236220"/>
          </a:xfrm>
          <a:prstGeom prst="rect">
            <a:avLst/>
          </a:prstGeom>
          <a:solidFill>
            <a:schemeClr val="lt1"/>
          </a:solidFill>
          <a:ln w="12700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200" b="1">
                <a:solidFill>
                  <a:srgbClr val="002060"/>
                </a:solidFill>
              </a:rPr>
              <a:t>3</a:t>
            </a:r>
          </a:p>
        </xdr:txBody>
      </xdr:sp>
    </xdr:grpSp>
    <xdr:clientData/>
  </xdr:twoCellAnchor>
  <xdr:twoCellAnchor>
    <xdr:from>
      <xdr:col>7</xdr:col>
      <xdr:colOff>739140</xdr:colOff>
      <xdr:row>2</xdr:row>
      <xdr:rowOff>22860</xdr:rowOff>
    </xdr:from>
    <xdr:to>
      <xdr:col>7</xdr:col>
      <xdr:colOff>929640</xdr:colOff>
      <xdr:row>2</xdr:row>
      <xdr:rowOff>190500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01590" y="527685"/>
          <a:ext cx="190500" cy="167640"/>
        </a:xfrm>
        <a:prstGeom prst="rect">
          <a:avLst/>
        </a:prstGeom>
        <a:solidFill>
          <a:schemeClr val="lt1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600" b="1">
              <a:solidFill>
                <a:srgbClr val="002060"/>
              </a:solidFill>
            </a:rPr>
            <a:t>2</a:t>
          </a:r>
        </a:p>
      </xdr:txBody>
    </xdr:sp>
    <xdr:clientData/>
  </xdr:twoCellAnchor>
  <xdr:twoCellAnchor>
    <xdr:from>
      <xdr:col>8</xdr:col>
      <xdr:colOff>548640</xdr:colOff>
      <xdr:row>2</xdr:row>
      <xdr:rowOff>22860</xdr:rowOff>
    </xdr:from>
    <xdr:to>
      <xdr:col>8</xdr:col>
      <xdr:colOff>739140</xdr:colOff>
      <xdr:row>2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854065" y="527685"/>
          <a:ext cx="190500" cy="167640"/>
        </a:xfrm>
        <a:prstGeom prst="rect">
          <a:avLst/>
        </a:prstGeom>
        <a:solidFill>
          <a:schemeClr val="lt1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600" b="1">
              <a:solidFill>
                <a:srgbClr val="002060"/>
              </a:solidFill>
            </a:rPr>
            <a:t>3</a:t>
          </a:r>
        </a:p>
      </xdr:txBody>
    </xdr:sp>
    <xdr:clientData/>
  </xdr:twoCellAnchor>
  <xdr:twoCellAnchor>
    <xdr:from>
      <xdr:col>6</xdr:col>
      <xdr:colOff>655320</xdr:colOff>
      <xdr:row>2</xdr:row>
      <xdr:rowOff>22860</xdr:rowOff>
    </xdr:from>
    <xdr:to>
      <xdr:col>6</xdr:col>
      <xdr:colOff>845820</xdr:colOff>
      <xdr:row>2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170045" y="527685"/>
          <a:ext cx="190500" cy="167640"/>
        </a:xfrm>
        <a:prstGeom prst="rect">
          <a:avLst/>
        </a:prstGeom>
        <a:solidFill>
          <a:schemeClr val="lt1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600" b="1">
              <a:solidFill>
                <a:srgbClr val="002060"/>
              </a:solidFill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588817</xdr:colOff>
      <xdr:row>6</xdr:row>
      <xdr:rowOff>190500</xdr:rowOff>
    </xdr:from>
    <xdr:to>
      <xdr:col>96</xdr:col>
      <xdr:colOff>17318</xdr:colOff>
      <xdr:row>74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zoomScaleNormal="100" workbookViewId="0">
      <selection activeCell="S10" sqref="S10"/>
    </sheetView>
  </sheetViews>
  <sheetFormatPr defaultRowHeight="15" x14ac:dyDescent="0.25"/>
  <cols>
    <col min="1" max="1" width="9.140625" style="22"/>
    <col min="2" max="2" width="11.28515625" style="22" customWidth="1"/>
    <col min="3" max="3" width="6.5703125" style="22" customWidth="1"/>
    <col min="4" max="6" width="8.5703125" style="22" customWidth="1"/>
    <col min="7" max="7" width="12.7109375" style="22" customWidth="1"/>
    <col min="8" max="8" width="14.140625" style="22" customWidth="1"/>
    <col min="9" max="11" width="11.140625" style="22" customWidth="1"/>
    <col min="12" max="12" width="15.85546875" style="22" customWidth="1"/>
    <col min="13" max="13" width="15.28515625" customWidth="1"/>
    <col min="14" max="14" width="12.5703125" bestFit="1" customWidth="1"/>
    <col min="15" max="15" width="10.5703125" bestFit="1" customWidth="1"/>
    <col min="16" max="16" width="10.5703125" customWidth="1"/>
    <col min="19" max="20" width="9.140625" style="1"/>
  </cols>
  <sheetData>
    <row r="1" spans="1:29" ht="14.45" customHeight="1" thickTop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U1" s="31"/>
      <c r="V1" s="32"/>
      <c r="W1" s="32"/>
      <c r="X1" s="32"/>
      <c r="Y1" s="32"/>
      <c r="Z1" s="32"/>
      <c r="AA1" s="32"/>
      <c r="AB1" s="32"/>
      <c r="AC1" s="33"/>
    </row>
    <row r="2" spans="1:29" ht="25.9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U2" s="34"/>
      <c r="V2" s="35"/>
      <c r="W2" s="35"/>
      <c r="X2" s="35"/>
      <c r="Y2" s="35"/>
      <c r="Z2" s="35"/>
      <c r="AA2" s="35"/>
      <c r="AB2" s="35"/>
      <c r="AC2" s="36"/>
    </row>
    <row r="3" spans="1:29" s="6" customFormat="1" ht="38.450000000000003" customHeight="1" x14ac:dyDescent="0.25">
      <c r="A3" s="2" t="s">
        <v>0</v>
      </c>
      <c r="B3" s="40" t="s">
        <v>1</v>
      </c>
      <c r="C3" s="40"/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3" t="s">
        <v>12</v>
      </c>
      <c r="O3" s="3" t="s">
        <v>13</v>
      </c>
      <c r="P3" s="3" t="s">
        <v>14</v>
      </c>
      <c r="Q3" s="40" t="s">
        <v>15</v>
      </c>
      <c r="R3" s="41"/>
      <c r="S3" s="5"/>
      <c r="T3" s="5"/>
      <c r="U3" s="34"/>
      <c r="V3" s="35"/>
      <c r="W3" s="35"/>
      <c r="X3" s="35"/>
      <c r="Y3" s="35"/>
      <c r="Z3" s="35"/>
      <c r="AA3" s="35"/>
      <c r="AB3" s="35"/>
      <c r="AC3" s="36"/>
    </row>
    <row r="4" spans="1:29" x14ac:dyDescent="0.25">
      <c r="A4" s="7">
        <v>1</v>
      </c>
      <c r="B4" s="42">
        <v>44035</v>
      </c>
      <c r="C4" s="43"/>
      <c r="D4" s="8" t="s">
        <v>16</v>
      </c>
      <c r="E4" s="8" t="s">
        <v>17</v>
      </c>
      <c r="F4" s="8" t="s">
        <v>18</v>
      </c>
      <c r="G4" s="9">
        <v>246991</v>
      </c>
      <c r="H4" s="10">
        <v>34</v>
      </c>
      <c r="I4" s="10">
        <v>100</v>
      </c>
      <c r="J4" s="11">
        <v>175</v>
      </c>
      <c r="K4" s="11">
        <f>J4+135</f>
        <v>310</v>
      </c>
      <c r="L4" s="12"/>
      <c r="M4" s="12"/>
      <c r="N4" s="13">
        <f t="shared" ref="N4:N67" si="0">S4+T4</f>
        <v>135</v>
      </c>
      <c r="O4" s="14">
        <f t="shared" ref="O4:O67" si="1">I4/0.74</f>
        <v>135.13513513513513</v>
      </c>
      <c r="P4" s="15">
        <f t="shared" ref="P4:P67" si="2">N4/O4</f>
        <v>0.999</v>
      </c>
      <c r="Q4" s="44"/>
      <c r="R4" s="45"/>
      <c r="S4" s="1">
        <f>K4-J4</f>
        <v>135</v>
      </c>
      <c r="T4" s="1">
        <f>M4-L4</f>
        <v>0</v>
      </c>
      <c r="U4" s="34"/>
      <c r="V4" s="35"/>
      <c r="W4" s="35"/>
      <c r="X4" s="35"/>
      <c r="Y4" s="35"/>
      <c r="Z4" s="35"/>
      <c r="AA4" s="35"/>
      <c r="AB4" s="35"/>
      <c r="AC4" s="36"/>
    </row>
    <row r="5" spans="1:29" x14ac:dyDescent="0.25">
      <c r="A5" s="7">
        <v>2</v>
      </c>
      <c r="B5" s="42">
        <v>44036</v>
      </c>
      <c r="C5" s="43"/>
      <c r="D5" s="8" t="s">
        <v>19</v>
      </c>
      <c r="E5" s="8" t="s">
        <v>17</v>
      </c>
      <c r="F5" s="8" t="s">
        <v>20</v>
      </c>
      <c r="G5" s="9">
        <v>246991</v>
      </c>
      <c r="H5" s="10">
        <v>37</v>
      </c>
      <c r="I5" s="10">
        <v>100</v>
      </c>
      <c r="J5" s="11">
        <v>79</v>
      </c>
      <c r="K5" s="11">
        <v>212</v>
      </c>
      <c r="L5" s="12"/>
      <c r="M5" s="12"/>
      <c r="N5" s="13">
        <f t="shared" si="0"/>
        <v>133</v>
      </c>
      <c r="O5" s="14">
        <f t="shared" si="1"/>
        <v>135.13513513513513</v>
      </c>
      <c r="P5" s="15">
        <f t="shared" si="2"/>
        <v>0.98420000000000007</v>
      </c>
      <c r="Q5" s="44" t="s">
        <v>21</v>
      </c>
      <c r="R5" s="45"/>
      <c r="S5" s="1">
        <f>K5-J5</f>
        <v>133</v>
      </c>
      <c r="T5" s="1">
        <f>M5-L5</f>
        <v>0</v>
      </c>
      <c r="U5" s="34"/>
      <c r="V5" s="35"/>
      <c r="W5" s="35"/>
      <c r="X5" s="35"/>
      <c r="Y5" s="35"/>
      <c r="Z5" s="35"/>
      <c r="AA5" s="35"/>
      <c r="AB5" s="35"/>
      <c r="AC5" s="36"/>
    </row>
    <row r="6" spans="1:29" x14ac:dyDescent="0.25">
      <c r="A6" s="7">
        <v>3</v>
      </c>
      <c r="B6" s="46">
        <v>44036</v>
      </c>
      <c r="C6" s="47"/>
      <c r="D6" s="9" t="s">
        <v>22</v>
      </c>
      <c r="E6" s="9" t="s">
        <v>17</v>
      </c>
      <c r="F6" s="9" t="s">
        <v>20</v>
      </c>
      <c r="G6" s="9">
        <v>246991</v>
      </c>
      <c r="H6" s="10">
        <v>38</v>
      </c>
      <c r="I6" s="10">
        <v>100</v>
      </c>
      <c r="J6" s="10">
        <v>212</v>
      </c>
      <c r="K6" s="10">
        <f>J6+135</f>
        <v>347</v>
      </c>
      <c r="L6" s="12"/>
      <c r="M6" s="12"/>
      <c r="N6" s="13">
        <f t="shared" si="0"/>
        <v>135</v>
      </c>
      <c r="O6" s="14">
        <f t="shared" si="1"/>
        <v>135.13513513513513</v>
      </c>
      <c r="P6" s="15">
        <f t="shared" si="2"/>
        <v>0.999</v>
      </c>
      <c r="Q6" s="44" t="s">
        <v>21</v>
      </c>
      <c r="R6" s="45"/>
      <c r="S6" s="1">
        <f>K6-J6</f>
        <v>135</v>
      </c>
      <c r="T6" s="1">
        <f>M6-L6</f>
        <v>0</v>
      </c>
      <c r="U6" s="34"/>
      <c r="V6" s="35"/>
      <c r="W6" s="35"/>
      <c r="X6" s="35"/>
      <c r="Y6" s="35"/>
      <c r="Z6" s="35"/>
      <c r="AA6" s="35"/>
      <c r="AB6" s="35"/>
      <c r="AC6" s="36"/>
    </row>
    <row r="7" spans="1:29" x14ac:dyDescent="0.25">
      <c r="A7" s="7">
        <v>4</v>
      </c>
      <c r="B7" s="42">
        <v>44037</v>
      </c>
      <c r="C7" s="43"/>
      <c r="D7" s="16" t="s">
        <v>23</v>
      </c>
      <c r="E7" s="16" t="s">
        <v>17</v>
      </c>
      <c r="F7" s="16" t="s">
        <v>20</v>
      </c>
      <c r="G7" s="9">
        <v>247188</v>
      </c>
      <c r="H7" s="10">
        <v>26</v>
      </c>
      <c r="I7" s="10">
        <v>110</v>
      </c>
      <c r="J7" s="12">
        <v>57</v>
      </c>
      <c r="K7" s="12">
        <v>206</v>
      </c>
      <c r="L7" s="12"/>
      <c r="M7" s="12"/>
      <c r="N7" s="13">
        <f t="shared" si="0"/>
        <v>149</v>
      </c>
      <c r="O7" s="14">
        <f t="shared" si="1"/>
        <v>148.64864864864865</v>
      </c>
      <c r="P7" s="15">
        <f t="shared" si="2"/>
        <v>1.0023636363636363</v>
      </c>
      <c r="Q7" s="44" t="s">
        <v>21</v>
      </c>
      <c r="R7" s="45"/>
      <c r="S7" s="1">
        <f>K7-J7</f>
        <v>149</v>
      </c>
      <c r="T7" s="1">
        <f>M7-L7</f>
        <v>0</v>
      </c>
      <c r="U7" s="34"/>
      <c r="V7" s="35"/>
      <c r="W7" s="35"/>
      <c r="X7" s="35"/>
      <c r="Y7" s="35"/>
      <c r="Z7" s="35"/>
      <c r="AA7" s="35"/>
      <c r="AB7" s="35"/>
      <c r="AC7" s="36"/>
    </row>
    <row r="8" spans="1:29" x14ac:dyDescent="0.25">
      <c r="A8" s="7">
        <v>5</v>
      </c>
      <c r="B8" s="48">
        <v>44037</v>
      </c>
      <c r="C8" s="49"/>
      <c r="D8" s="16" t="s">
        <v>24</v>
      </c>
      <c r="E8" s="16" t="s">
        <v>17</v>
      </c>
      <c r="F8" s="16" t="s">
        <v>20</v>
      </c>
      <c r="G8" s="9">
        <v>247188</v>
      </c>
      <c r="H8" s="10">
        <v>25</v>
      </c>
      <c r="I8" s="10">
        <v>110</v>
      </c>
      <c r="J8" s="12">
        <v>206</v>
      </c>
      <c r="K8" s="12">
        <v>350</v>
      </c>
      <c r="L8" s="12"/>
      <c r="M8" s="12"/>
      <c r="N8" s="13">
        <f t="shared" si="0"/>
        <v>144</v>
      </c>
      <c r="O8" s="14">
        <f t="shared" si="1"/>
        <v>148.64864864864865</v>
      </c>
      <c r="P8" s="15">
        <f>N8/O8</f>
        <v>0.96872727272727277</v>
      </c>
      <c r="Q8" s="44" t="s">
        <v>21</v>
      </c>
      <c r="R8" s="45"/>
      <c r="S8" s="1">
        <f>K8-J8</f>
        <v>144</v>
      </c>
      <c r="T8" s="1">
        <f>M8-L8</f>
        <v>0</v>
      </c>
      <c r="U8" s="34"/>
      <c r="V8" s="35"/>
      <c r="W8" s="35"/>
      <c r="X8" s="35"/>
      <c r="Y8" s="35"/>
      <c r="Z8" s="35"/>
      <c r="AA8" s="35"/>
      <c r="AB8" s="35"/>
      <c r="AC8" s="36"/>
    </row>
    <row r="9" spans="1:29" x14ac:dyDescent="0.25">
      <c r="A9" s="7">
        <v>6</v>
      </c>
      <c r="B9" s="42">
        <v>44037</v>
      </c>
      <c r="C9" s="43"/>
      <c r="D9" s="8" t="s">
        <v>25</v>
      </c>
      <c r="E9" s="8" t="s">
        <v>17</v>
      </c>
      <c r="F9" s="8" t="s">
        <v>20</v>
      </c>
      <c r="G9" s="9">
        <v>247188</v>
      </c>
      <c r="H9" s="10">
        <v>27</v>
      </c>
      <c r="I9" s="10">
        <v>110</v>
      </c>
      <c r="J9" s="11">
        <v>350</v>
      </c>
      <c r="K9" s="11">
        <v>456</v>
      </c>
      <c r="L9" s="12"/>
      <c r="M9" s="12"/>
      <c r="N9" s="13">
        <v>110</v>
      </c>
      <c r="O9" s="14">
        <f t="shared" si="1"/>
        <v>148.64864864864865</v>
      </c>
      <c r="P9" s="15">
        <f t="shared" si="2"/>
        <v>0.74</v>
      </c>
      <c r="Q9" s="44" t="s">
        <v>21</v>
      </c>
      <c r="R9" s="45"/>
      <c r="S9" s="1">
        <f t="shared" ref="S9:S72" si="3">K9-J9</f>
        <v>106</v>
      </c>
      <c r="T9" s="1">
        <f t="shared" ref="T9:T72" si="4">M9-L9</f>
        <v>0</v>
      </c>
      <c r="U9" s="34"/>
      <c r="V9" s="35"/>
      <c r="W9" s="35"/>
      <c r="X9" s="35"/>
      <c r="Y9" s="35"/>
      <c r="Z9" s="35"/>
      <c r="AA9" s="35"/>
      <c r="AB9" s="35"/>
      <c r="AC9" s="36"/>
    </row>
    <row r="10" spans="1:29" x14ac:dyDescent="0.25">
      <c r="A10" s="7">
        <v>7</v>
      </c>
      <c r="B10" s="46">
        <v>44039</v>
      </c>
      <c r="C10" s="47"/>
      <c r="D10" s="9" t="s">
        <v>26</v>
      </c>
      <c r="E10" s="9" t="s">
        <v>17</v>
      </c>
      <c r="F10" s="9" t="s">
        <v>20</v>
      </c>
      <c r="G10" s="9">
        <v>246991</v>
      </c>
      <c r="H10" s="10">
        <v>1</v>
      </c>
      <c r="I10" s="10">
        <v>106</v>
      </c>
      <c r="J10" s="10">
        <v>124</v>
      </c>
      <c r="K10" s="10">
        <v>266</v>
      </c>
      <c r="L10" s="12"/>
      <c r="M10" s="12"/>
      <c r="N10" s="13">
        <f t="shared" si="0"/>
        <v>142</v>
      </c>
      <c r="O10" s="14">
        <f t="shared" si="1"/>
        <v>143.24324324324326</v>
      </c>
      <c r="P10" s="15">
        <f t="shared" si="2"/>
        <v>0.991320754716981</v>
      </c>
      <c r="Q10" s="44" t="s">
        <v>21</v>
      </c>
      <c r="R10" s="45"/>
      <c r="S10" s="1">
        <f t="shared" si="3"/>
        <v>142</v>
      </c>
      <c r="T10" s="1">
        <f t="shared" si="4"/>
        <v>0</v>
      </c>
      <c r="U10" s="34"/>
      <c r="V10" s="35"/>
      <c r="W10" s="35"/>
      <c r="X10" s="35"/>
      <c r="Y10" s="35"/>
      <c r="Z10" s="35"/>
      <c r="AA10" s="35"/>
      <c r="AB10" s="35"/>
      <c r="AC10" s="36"/>
    </row>
    <row r="11" spans="1:29" x14ac:dyDescent="0.25">
      <c r="A11" s="7">
        <v>8</v>
      </c>
      <c r="B11" s="42">
        <v>44039</v>
      </c>
      <c r="C11" s="43"/>
      <c r="D11" s="16" t="s">
        <v>27</v>
      </c>
      <c r="E11" s="16" t="s">
        <v>17</v>
      </c>
      <c r="F11" s="16" t="s">
        <v>28</v>
      </c>
      <c r="G11" s="9">
        <v>247187</v>
      </c>
      <c r="H11" s="10">
        <v>30</v>
      </c>
      <c r="I11" s="10">
        <v>100</v>
      </c>
      <c r="J11" s="12">
        <v>251</v>
      </c>
      <c r="K11" s="12">
        <v>274</v>
      </c>
      <c r="L11" s="12"/>
      <c r="M11" s="12"/>
      <c r="N11" s="13">
        <f t="shared" si="0"/>
        <v>23</v>
      </c>
      <c r="O11" s="14">
        <f t="shared" si="1"/>
        <v>135.13513513513513</v>
      </c>
      <c r="P11" s="15">
        <f t="shared" si="2"/>
        <v>0.17020000000000002</v>
      </c>
      <c r="Q11" s="44" t="s">
        <v>21</v>
      </c>
      <c r="R11" s="45"/>
      <c r="S11" s="1">
        <f t="shared" si="3"/>
        <v>23</v>
      </c>
      <c r="T11" s="1">
        <f t="shared" si="4"/>
        <v>0</v>
      </c>
      <c r="U11" s="34"/>
      <c r="V11" s="35"/>
      <c r="W11" s="35"/>
      <c r="X11" s="35"/>
      <c r="Y11" s="35"/>
      <c r="Z11" s="35"/>
      <c r="AA11" s="35"/>
      <c r="AB11" s="35"/>
      <c r="AC11" s="36"/>
    </row>
    <row r="12" spans="1:29" x14ac:dyDescent="0.25">
      <c r="A12" s="7">
        <v>9</v>
      </c>
      <c r="B12" s="48">
        <v>44039</v>
      </c>
      <c r="C12" s="49"/>
      <c r="D12" s="16" t="s">
        <v>29</v>
      </c>
      <c r="E12" s="16" t="s">
        <v>17</v>
      </c>
      <c r="F12" s="16" t="s">
        <v>20</v>
      </c>
      <c r="G12" s="9">
        <v>246991</v>
      </c>
      <c r="H12" s="10">
        <v>3</v>
      </c>
      <c r="I12" s="10">
        <v>106</v>
      </c>
      <c r="J12" s="12">
        <v>299</v>
      </c>
      <c r="K12" s="12">
        <v>412</v>
      </c>
      <c r="L12" s="12"/>
      <c r="M12" s="12"/>
      <c r="N12" s="13">
        <f t="shared" si="0"/>
        <v>113</v>
      </c>
      <c r="O12" s="14">
        <f t="shared" si="1"/>
        <v>143.24324324324326</v>
      </c>
      <c r="P12" s="15">
        <f t="shared" si="2"/>
        <v>0.78886792452830179</v>
      </c>
      <c r="Q12" s="44" t="s">
        <v>21</v>
      </c>
      <c r="R12" s="45"/>
      <c r="S12" s="1">
        <f t="shared" si="3"/>
        <v>113</v>
      </c>
      <c r="T12" s="1">
        <f t="shared" si="4"/>
        <v>0</v>
      </c>
      <c r="U12" s="34"/>
      <c r="V12" s="35"/>
      <c r="W12" s="35"/>
      <c r="X12" s="35"/>
      <c r="Y12" s="35"/>
      <c r="Z12" s="35"/>
      <c r="AA12" s="35"/>
      <c r="AB12" s="35"/>
      <c r="AC12" s="36"/>
    </row>
    <row r="13" spans="1:29" x14ac:dyDescent="0.25">
      <c r="A13" s="7">
        <v>10</v>
      </c>
      <c r="B13" s="42">
        <v>44040</v>
      </c>
      <c r="C13" s="43"/>
      <c r="D13" s="8" t="s">
        <v>30</v>
      </c>
      <c r="E13" s="8" t="s">
        <v>17</v>
      </c>
      <c r="F13" s="8" t="s">
        <v>18</v>
      </c>
      <c r="G13" s="9">
        <v>246991</v>
      </c>
      <c r="H13" s="10">
        <v>69</v>
      </c>
      <c r="I13" s="10">
        <v>100</v>
      </c>
      <c r="J13" s="11">
        <v>68</v>
      </c>
      <c r="K13" s="17">
        <v>195</v>
      </c>
      <c r="L13" s="12"/>
      <c r="M13" s="12"/>
      <c r="N13" s="18">
        <f t="shared" si="0"/>
        <v>127</v>
      </c>
      <c r="O13" s="14">
        <f t="shared" si="1"/>
        <v>135.13513513513513</v>
      </c>
      <c r="P13" s="15">
        <f t="shared" si="2"/>
        <v>0.93980000000000008</v>
      </c>
      <c r="Q13" s="44"/>
      <c r="R13" s="45"/>
      <c r="S13" s="1">
        <f t="shared" si="3"/>
        <v>127</v>
      </c>
      <c r="T13" s="1">
        <f t="shared" si="4"/>
        <v>0</v>
      </c>
      <c r="U13" s="34"/>
      <c r="V13" s="35"/>
      <c r="W13" s="35"/>
      <c r="X13" s="35"/>
      <c r="Y13" s="35"/>
      <c r="Z13" s="35"/>
      <c r="AA13" s="35"/>
      <c r="AB13" s="35"/>
      <c r="AC13" s="36"/>
    </row>
    <row r="14" spans="1:29" x14ac:dyDescent="0.25">
      <c r="A14" s="7">
        <v>11</v>
      </c>
      <c r="B14" s="46">
        <v>44040</v>
      </c>
      <c r="C14" s="47"/>
      <c r="D14" s="9" t="s">
        <v>31</v>
      </c>
      <c r="E14" s="9">
        <v>1</v>
      </c>
      <c r="F14" s="9" t="s">
        <v>32</v>
      </c>
      <c r="G14" s="9">
        <v>246991</v>
      </c>
      <c r="H14" s="10">
        <v>71</v>
      </c>
      <c r="I14" s="10">
        <v>100</v>
      </c>
      <c r="J14" s="10">
        <v>195</v>
      </c>
      <c r="K14" s="10">
        <f>J14+135</f>
        <v>330</v>
      </c>
      <c r="L14" s="11"/>
      <c r="M14" s="11"/>
      <c r="N14" s="13">
        <f t="shared" si="0"/>
        <v>135</v>
      </c>
      <c r="O14" s="14">
        <f t="shared" si="1"/>
        <v>135.13513513513513</v>
      </c>
      <c r="P14" s="15">
        <f t="shared" si="2"/>
        <v>0.999</v>
      </c>
      <c r="Q14" s="44"/>
      <c r="R14" s="45"/>
      <c r="S14" s="1">
        <f t="shared" si="3"/>
        <v>135</v>
      </c>
      <c r="T14" s="1">
        <f t="shared" si="4"/>
        <v>0</v>
      </c>
      <c r="U14" s="34"/>
      <c r="V14" s="35"/>
      <c r="W14" s="35"/>
      <c r="X14" s="35"/>
      <c r="Y14" s="35"/>
      <c r="Z14" s="35"/>
      <c r="AA14" s="35"/>
      <c r="AB14" s="35"/>
      <c r="AC14" s="36"/>
    </row>
    <row r="15" spans="1:29" x14ac:dyDescent="0.25">
      <c r="A15" s="7">
        <v>12</v>
      </c>
      <c r="B15" s="42">
        <v>44041</v>
      </c>
      <c r="C15" s="43"/>
      <c r="D15" s="16" t="s">
        <v>33</v>
      </c>
      <c r="E15" s="16" t="s">
        <v>17</v>
      </c>
      <c r="F15" s="16" t="s">
        <v>20</v>
      </c>
      <c r="G15" s="9">
        <v>246991</v>
      </c>
      <c r="H15" s="10">
        <v>5</v>
      </c>
      <c r="I15" s="10">
        <v>99</v>
      </c>
      <c r="J15" s="12">
        <v>5</v>
      </c>
      <c r="K15" s="12">
        <f>J15+129</f>
        <v>134</v>
      </c>
      <c r="L15" s="12"/>
      <c r="M15" s="12"/>
      <c r="N15" s="13">
        <f t="shared" si="0"/>
        <v>129</v>
      </c>
      <c r="O15" s="14">
        <f t="shared" si="1"/>
        <v>133.78378378378378</v>
      </c>
      <c r="P15" s="15">
        <f t="shared" si="2"/>
        <v>0.96424242424242435</v>
      </c>
      <c r="Q15" s="44" t="s">
        <v>21</v>
      </c>
      <c r="R15" s="45"/>
      <c r="S15" s="1">
        <f t="shared" si="3"/>
        <v>129</v>
      </c>
      <c r="T15" s="1">
        <f t="shared" si="4"/>
        <v>0</v>
      </c>
      <c r="U15" s="34"/>
      <c r="V15" s="35"/>
      <c r="W15" s="35"/>
      <c r="X15" s="35"/>
      <c r="Y15" s="35"/>
      <c r="Z15" s="35"/>
      <c r="AA15" s="35"/>
      <c r="AB15" s="35"/>
      <c r="AC15" s="36"/>
    </row>
    <row r="16" spans="1:29" x14ac:dyDescent="0.25">
      <c r="A16" s="7">
        <v>13</v>
      </c>
      <c r="B16" s="42">
        <v>44041</v>
      </c>
      <c r="C16" s="43"/>
      <c r="D16" s="8" t="s">
        <v>34</v>
      </c>
      <c r="E16" s="8" t="s">
        <v>17</v>
      </c>
      <c r="F16" s="8" t="s">
        <v>20</v>
      </c>
      <c r="G16" s="9">
        <v>246991</v>
      </c>
      <c r="H16" s="10">
        <v>6</v>
      </c>
      <c r="I16" s="10">
        <v>99</v>
      </c>
      <c r="J16" s="11">
        <v>134</v>
      </c>
      <c r="K16" s="11">
        <v>285</v>
      </c>
      <c r="L16" s="19"/>
      <c r="M16" s="19"/>
      <c r="N16" s="13">
        <f t="shared" si="0"/>
        <v>151</v>
      </c>
      <c r="O16" s="14">
        <f t="shared" si="1"/>
        <v>133.78378378378378</v>
      </c>
      <c r="P16" s="15">
        <f t="shared" si="2"/>
        <v>1.1286868686868687</v>
      </c>
      <c r="Q16" s="50" t="s">
        <v>21</v>
      </c>
      <c r="R16" s="51"/>
      <c r="S16" s="1">
        <f t="shared" si="3"/>
        <v>151</v>
      </c>
      <c r="T16" s="1">
        <f t="shared" si="4"/>
        <v>0</v>
      </c>
      <c r="U16" s="34"/>
      <c r="V16" s="35"/>
      <c r="W16" s="35"/>
      <c r="X16" s="35"/>
      <c r="Y16" s="35"/>
      <c r="Z16" s="35"/>
      <c r="AA16" s="35"/>
      <c r="AB16" s="35"/>
      <c r="AC16" s="36"/>
    </row>
    <row r="17" spans="1:29" x14ac:dyDescent="0.25">
      <c r="A17" s="7">
        <v>14</v>
      </c>
      <c r="B17" s="46">
        <v>44041</v>
      </c>
      <c r="C17" s="47"/>
      <c r="D17" s="9" t="s">
        <v>35</v>
      </c>
      <c r="E17" s="9">
        <v>1</v>
      </c>
      <c r="F17" s="9" t="s">
        <v>18</v>
      </c>
      <c r="G17" s="9">
        <v>247188</v>
      </c>
      <c r="H17" s="10">
        <v>137</v>
      </c>
      <c r="I17" s="10">
        <v>100</v>
      </c>
      <c r="J17" s="10">
        <v>285</v>
      </c>
      <c r="K17" s="20">
        <f>J17+O17</f>
        <v>420.1351351351351</v>
      </c>
      <c r="L17" s="12"/>
      <c r="M17" s="12"/>
      <c r="N17" s="18">
        <f t="shared" si="0"/>
        <v>135.1351351351351</v>
      </c>
      <c r="O17" s="14">
        <f t="shared" si="1"/>
        <v>135.13513513513513</v>
      </c>
      <c r="P17" s="15">
        <f t="shared" si="2"/>
        <v>0.99999999999999978</v>
      </c>
      <c r="Q17" s="44"/>
      <c r="R17" s="45"/>
      <c r="S17" s="1">
        <f t="shared" si="3"/>
        <v>135.1351351351351</v>
      </c>
      <c r="T17" s="1">
        <f t="shared" si="4"/>
        <v>0</v>
      </c>
      <c r="U17" s="34"/>
      <c r="V17" s="35"/>
      <c r="W17" s="35"/>
      <c r="X17" s="35"/>
      <c r="Y17" s="35"/>
      <c r="Z17" s="35"/>
      <c r="AA17" s="35"/>
      <c r="AB17" s="35"/>
      <c r="AC17" s="36"/>
    </row>
    <row r="18" spans="1:29" x14ac:dyDescent="0.25">
      <c r="A18" s="7">
        <v>15</v>
      </c>
      <c r="B18" s="46">
        <v>44042</v>
      </c>
      <c r="C18" s="47"/>
      <c r="D18" s="9" t="s">
        <v>36</v>
      </c>
      <c r="E18" s="9" t="s">
        <v>17</v>
      </c>
      <c r="F18" s="9" t="s">
        <v>20</v>
      </c>
      <c r="G18" s="9">
        <v>247188</v>
      </c>
      <c r="H18" s="10">
        <v>138</v>
      </c>
      <c r="I18" s="10">
        <v>100</v>
      </c>
      <c r="J18" s="10">
        <v>92</v>
      </c>
      <c r="K18" s="10">
        <v>227</v>
      </c>
      <c r="L18" s="12"/>
      <c r="M18" s="12"/>
      <c r="N18" s="13">
        <f t="shared" si="0"/>
        <v>135</v>
      </c>
      <c r="O18" s="14">
        <f t="shared" si="1"/>
        <v>135.13513513513513</v>
      </c>
      <c r="P18" s="15">
        <f t="shared" si="2"/>
        <v>0.999</v>
      </c>
      <c r="Q18" s="44" t="s">
        <v>21</v>
      </c>
      <c r="R18" s="45"/>
      <c r="S18" s="1">
        <f t="shared" si="3"/>
        <v>135</v>
      </c>
      <c r="T18" s="1">
        <f t="shared" si="4"/>
        <v>0</v>
      </c>
      <c r="U18" s="34"/>
      <c r="V18" s="35"/>
      <c r="W18" s="35"/>
      <c r="X18" s="35"/>
      <c r="Y18" s="35"/>
      <c r="Z18" s="35"/>
      <c r="AA18" s="35"/>
      <c r="AB18" s="35"/>
      <c r="AC18" s="36"/>
    </row>
    <row r="19" spans="1:29" x14ac:dyDescent="0.25">
      <c r="A19" s="7">
        <v>16</v>
      </c>
      <c r="B19" s="46">
        <v>44042</v>
      </c>
      <c r="C19" s="47"/>
      <c r="D19" s="9" t="s">
        <v>37</v>
      </c>
      <c r="E19" s="9" t="s">
        <v>17</v>
      </c>
      <c r="F19" s="9" t="s">
        <v>20</v>
      </c>
      <c r="G19" s="9">
        <v>247188</v>
      </c>
      <c r="H19" s="10">
        <v>89</v>
      </c>
      <c r="I19" s="10">
        <v>110</v>
      </c>
      <c r="J19" s="10">
        <v>240</v>
      </c>
      <c r="K19" s="20">
        <f>J19+O19</f>
        <v>388.64864864864865</v>
      </c>
      <c r="L19" s="12"/>
      <c r="M19" s="12"/>
      <c r="N19" s="18">
        <f t="shared" si="0"/>
        <v>148.64864864864865</v>
      </c>
      <c r="O19" s="14">
        <f t="shared" si="1"/>
        <v>148.64864864864865</v>
      </c>
      <c r="P19" s="15">
        <f t="shared" si="2"/>
        <v>1</v>
      </c>
      <c r="Q19" s="44" t="s">
        <v>21</v>
      </c>
      <c r="R19" s="45"/>
      <c r="S19" s="1">
        <f t="shared" si="3"/>
        <v>148.64864864864865</v>
      </c>
      <c r="T19" s="1">
        <f t="shared" si="4"/>
        <v>0</v>
      </c>
      <c r="U19" s="34"/>
      <c r="V19" s="35"/>
      <c r="W19" s="35"/>
      <c r="X19" s="35"/>
      <c r="Y19" s="35"/>
      <c r="Z19" s="35"/>
      <c r="AA19" s="35"/>
      <c r="AB19" s="35"/>
      <c r="AC19" s="36"/>
    </row>
    <row r="20" spans="1:29" x14ac:dyDescent="0.25">
      <c r="A20" s="7">
        <v>17</v>
      </c>
      <c r="B20" s="46">
        <v>44043</v>
      </c>
      <c r="C20" s="47"/>
      <c r="D20" s="9" t="s">
        <v>38</v>
      </c>
      <c r="E20" s="9">
        <v>1</v>
      </c>
      <c r="F20" s="9" t="s">
        <v>39</v>
      </c>
      <c r="G20" s="9">
        <v>247187</v>
      </c>
      <c r="H20" s="10">
        <v>29</v>
      </c>
      <c r="I20" s="10">
        <v>100</v>
      </c>
      <c r="J20" s="10">
        <v>95</v>
      </c>
      <c r="K20" s="20">
        <f>J20+O20</f>
        <v>230.13513513513513</v>
      </c>
      <c r="L20" s="12"/>
      <c r="M20" s="12"/>
      <c r="N20" s="18">
        <f t="shared" si="0"/>
        <v>135.13513513513513</v>
      </c>
      <c r="O20" s="14">
        <f t="shared" si="1"/>
        <v>135.13513513513513</v>
      </c>
      <c r="P20" s="15">
        <f t="shared" si="2"/>
        <v>1</v>
      </c>
      <c r="Q20" s="44"/>
      <c r="R20" s="45"/>
      <c r="S20" s="1">
        <f t="shared" si="3"/>
        <v>135.13513513513513</v>
      </c>
      <c r="T20" s="1">
        <f t="shared" si="4"/>
        <v>0</v>
      </c>
      <c r="U20" s="34"/>
      <c r="V20" s="35"/>
      <c r="W20" s="35"/>
      <c r="X20" s="35"/>
      <c r="Y20" s="35"/>
      <c r="Z20" s="35"/>
      <c r="AA20" s="35"/>
      <c r="AB20" s="35"/>
      <c r="AC20" s="36"/>
    </row>
    <row r="21" spans="1:29" x14ac:dyDescent="0.25">
      <c r="A21" s="7">
        <v>18</v>
      </c>
      <c r="B21" s="46">
        <v>44043</v>
      </c>
      <c r="C21" s="47"/>
      <c r="D21" s="9" t="s">
        <v>40</v>
      </c>
      <c r="E21" s="9">
        <v>1</v>
      </c>
      <c r="F21" s="9" t="s">
        <v>18</v>
      </c>
      <c r="G21" s="9">
        <v>247188</v>
      </c>
      <c r="H21" s="10">
        <v>92</v>
      </c>
      <c r="I21" s="10">
        <v>110</v>
      </c>
      <c r="J21" s="10">
        <v>185</v>
      </c>
      <c r="K21" s="20">
        <f>J21+O21</f>
        <v>333.64864864864865</v>
      </c>
      <c r="L21" s="12"/>
      <c r="M21" s="12"/>
      <c r="N21" s="18">
        <f t="shared" si="0"/>
        <v>148.64864864864865</v>
      </c>
      <c r="O21" s="14">
        <f t="shared" si="1"/>
        <v>148.64864864864865</v>
      </c>
      <c r="P21" s="15">
        <f>N21/O21</f>
        <v>1</v>
      </c>
      <c r="Q21" s="44"/>
      <c r="R21" s="45"/>
      <c r="S21" s="1">
        <f t="shared" si="3"/>
        <v>148.64864864864865</v>
      </c>
      <c r="T21" s="1">
        <f t="shared" si="4"/>
        <v>0</v>
      </c>
      <c r="U21" s="34"/>
      <c r="V21" s="35"/>
      <c r="W21" s="35"/>
      <c r="X21" s="35"/>
      <c r="Y21" s="35"/>
      <c r="Z21" s="35"/>
      <c r="AA21" s="35"/>
      <c r="AB21" s="35"/>
      <c r="AC21" s="36"/>
    </row>
    <row r="22" spans="1:29" x14ac:dyDescent="0.25">
      <c r="A22" s="7">
        <v>19</v>
      </c>
      <c r="B22" s="46">
        <v>44044</v>
      </c>
      <c r="C22" s="47"/>
      <c r="D22" s="9" t="s">
        <v>41</v>
      </c>
      <c r="E22" s="9" t="s">
        <v>17</v>
      </c>
      <c r="F22" s="9" t="s">
        <v>20</v>
      </c>
      <c r="G22" s="9">
        <v>247224</v>
      </c>
      <c r="H22" s="10">
        <v>22</v>
      </c>
      <c r="I22" s="10">
        <v>110</v>
      </c>
      <c r="J22" s="10">
        <v>38</v>
      </c>
      <c r="K22" s="10">
        <v>186</v>
      </c>
      <c r="L22" s="12"/>
      <c r="M22" s="12"/>
      <c r="N22" s="18">
        <f t="shared" si="0"/>
        <v>148</v>
      </c>
      <c r="O22" s="14">
        <f t="shared" si="1"/>
        <v>148.64864864864865</v>
      </c>
      <c r="P22" s="15">
        <f t="shared" si="2"/>
        <v>0.99563636363636365</v>
      </c>
      <c r="Q22" s="44" t="s">
        <v>21</v>
      </c>
      <c r="R22" s="45"/>
      <c r="S22" s="1">
        <f t="shared" si="3"/>
        <v>148</v>
      </c>
      <c r="T22" s="1">
        <f t="shared" si="4"/>
        <v>0</v>
      </c>
      <c r="U22" s="34"/>
      <c r="V22" s="35"/>
      <c r="W22" s="35"/>
      <c r="X22" s="35"/>
      <c r="Y22" s="35"/>
      <c r="Z22" s="35"/>
      <c r="AA22" s="35"/>
      <c r="AB22" s="35"/>
      <c r="AC22" s="36"/>
    </row>
    <row r="23" spans="1:29" x14ac:dyDescent="0.25">
      <c r="A23" s="7">
        <v>20</v>
      </c>
      <c r="B23" s="46">
        <v>44044</v>
      </c>
      <c r="C23" s="47"/>
      <c r="D23" s="9" t="s">
        <v>42</v>
      </c>
      <c r="E23" s="9" t="s">
        <v>17</v>
      </c>
      <c r="F23" s="9" t="s">
        <v>20</v>
      </c>
      <c r="G23" s="9">
        <v>247224</v>
      </c>
      <c r="H23" s="10">
        <v>67</v>
      </c>
      <c r="I23" s="10">
        <v>110</v>
      </c>
      <c r="J23" s="10">
        <v>186</v>
      </c>
      <c r="K23" s="10">
        <v>340</v>
      </c>
      <c r="L23" s="12"/>
      <c r="M23" s="12"/>
      <c r="N23" s="18">
        <f t="shared" si="0"/>
        <v>154</v>
      </c>
      <c r="O23" s="14">
        <f t="shared" si="1"/>
        <v>148.64864864864865</v>
      </c>
      <c r="P23" s="15">
        <f t="shared" si="2"/>
        <v>1.036</v>
      </c>
      <c r="Q23" s="44" t="s">
        <v>21</v>
      </c>
      <c r="R23" s="45"/>
      <c r="S23" s="1">
        <f t="shared" si="3"/>
        <v>154</v>
      </c>
      <c r="T23" s="1">
        <f t="shared" si="4"/>
        <v>0</v>
      </c>
      <c r="U23" s="34"/>
      <c r="V23" s="35"/>
      <c r="W23" s="35"/>
      <c r="X23" s="35"/>
      <c r="Y23" s="35"/>
      <c r="Z23" s="35"/>
      <c r="AA23" s="35"/>
      <c r="AB23" s="35"/>
      <c r="AC23" s="36"/>
    </row>
    <row r="24" spans="1:29" x14ac:dyDescent="0.25">
      <c r="A24" s="7">
        <v>21</v>
      </c>
      <c r="B24" s="42">
        <v>44044</v>
      </c>
      <c r="C24" s="43"/>
      <c r="D24" s="16" t="s">
        <v>43</v>
      </c>
      <c r="E24" s="16" t="s">
        <v>17</v>
      </c>
      <c r="F24" s="16" t="s">
        <v>20</v>
      </c>
      <c r="G24" s="9">
        <v>247224</v>
      </c>
      <c r="H24" s="10">
        <v>68</v>
      </c>
      <c r="I24" s="10">
        <v>110</v>
      </c>
      <c r="J24" s="12">
        <v>340</v>
      </c>
      <c r="K24" s="12">
        <v>493</v>
      </c>
      <c r="L24" s="12"/>
      <c r="M24" s="12"/>
      <c r="N24" s="18">
        <f t="shared" si="0"/>
        <v>153</v>
      </c>
      <c r="O24" s="14">
        <f t="shared" si="1"/>
        <v>148.64864864864865</v>
      </c>
      <c r="P24" s="15">
        <f t="shared" si="2"/>
        <v>1.0292727272727273</v>
      </c>
      <c r="Q24" s="44" t="s">
        <v>21</v>
      </c>
      <c r="R24" s="45"/>
      <c r="S24" s="1">
        <f t="shared" si="3"/>
        <v>153</v>
      </c>
      <c r="T24" s="1">
        <f t="shared" si="4"/>
        <v>0</v>
      </c>
      <c r="U24" s="34"/>
      <c r="V24" s="35"/>
      <c r="W24" s="35"/>
      <c r="X24" s="35"/>
      <c r="Y24" s="35"/>
      <c r="Z24" s="35"/>
      <c r="AA24" s="35"/>
      <c r="AB24" s="35"/>
      <c r="AC24" s="36"/>
    </row>
    <row r="25" spans="1:29" x14ac:dyDescent="0.25">
      <c r="A25" s="7">
        <v>22</v>
      </c>
      <c r="B25" s="48">
        <v>44044</v>
      </c>
      <c r="C25" s="49"/>
      <c r="D25" s="16" t="s">
        <v>44</v>
      </c>
      <c r="E25" s="16">
        <v>1</v>
      </c>
      <c r="F25" s="16" t="s">
        <v>18</v>
      </c>
      <c r="G25" s="9">
        <v>247224</v>
      </c>
      <c r="H25" s="10">
        <v>65</v>
      </c>
      <c r="I25" s="10">
        <v>110</v>
      </c>
      <c r="J25" s="12">
        <v>493</v>
      </c>
      <c r="K25" s="21">
        <f>J25+O25</f>
        <v>641.64864864864865</v>
      </c>
      <c r="L25" s="12"/>
      <c r="M25" s="12"/>
      <c r="N25" s="18">
        <f t="shared" si="0"/>
        <v>148.64864864864865</v>
      </c>
      <c r="O25" s="14">
        <f t="shared" si="1"/>
        <v>148.64864864864865</v>
      </c>
      <c r="P25" s="15">
        <f t="shared" si="2"/>
        <v>1</v>
      </c>
      <c r="Q25" s="44"/>
      <c r="R25" s="45"/>
      <c r="S25" s="1">
        <f t="shared" si="3"/>
        <v>148.64864864864865</v>
      </c>
      <c r="T25" s="1">
        <f t="shared" si="4"/>
        <v>0</v>
      </c>
      <c r="U25" s="34"/>
      <c r="V25" s="35"/>
      <c r="W25" s="35"/>
      <c r="X25" s="35"/>
      <c r="Y25" s="35"/>
      <c r="Z25" s="35"/>
      <c r="AA25" s="35"/>
      <c r="AB25" s="35"/>
      <c r="AC25" s="36"/>
    </row>
    <row r="26" spans="1:29" x14ac:dyDescent="0.25">
      <c r="A26" s="7">
        <v>23</v>
      </c>
      <c r="B26" s="42">
        <v>44046</v>
      </c>
      <c r="C26" s="43"/>
      <c r="D26" s="8" t="s">
        <v>45</v>
      </c>
      <c r="E26" s="8" t="s">
        <v>17</v>
      </c>
      <c r="F26" s="8" t="s">
        <v>20</v>
      </c>
      <c r="G26" s="9">
        <v>247224</v>
      </c>
      <c r="H26" s="10">
        <v>66</v>
      </c>
      <c r="I26" s="10">
        <v>110</v>
      </c>
      <c r="J26" s="11">
        <v>140</v>
      </c>
      <c r="K26" s="11">
        <v>318</v>
      </c>
      <c r="L26" s="12"/>
      <c r="M26" s="12"/>
      <c r="N26" s="18">
        <f t="shared" si="0"/>
        <v>178</v>
      </c>
      <c r="O26" s="14">
        <f t="shared" si="1"/>
        <v>148.64864864864865</v>
      </c>
      <c r="P26" s="15">
        <f t="shared" si="2"/>
        <v>1.1974545454545455</v>
      </c>
      <c r="Q26" s="44" t="s">
        <v>21</v>
      </c>
      <c r="R26" s="45"/>
      <c r="S26" s="1">
        <f t="shared" si="3"/>
        <v>178</v>
      </c>
      <c r="T26" s="1">
        <f t="shared" si="4"/>
        <v>0</v>
      </c>
      <c r="U26" s="34"/>
      <c r="V26" s="35"/>
      <c r="W26" s="35"/>
      <c r="X26" s="35"/>
      <c r="Y26" s="35"/>
      <c r="Z26" s="35"/>
      <c r="AA26" s="35"/>
      <c r="AB26" s="35"/>
      <c r="AC26" s="36"/>
    </row>
    <row r="27" spans="1:29" x14ac:dyDescent="0.25">
      <c r="A27" s="7">
        <v>24</v>
      </c>
      <c r="B27" s="46">
        <v>44046</v>
      </c>
      <c r="C27" s="47"/>
      <c r="D27" s="9" t="s">
        <v>46</v>
      </c>
      <c r="E27" s="9" t="s">
        <v>17</v>
      </c>
      <c r="F27" s="9" t="s">
        <v>20</v>
      </c>
      <c r="G27" s="9">
        <v>246991</v>
      </c>
      <c r="H27" s="10">
        <v>102</v>
      </c>
      <c r="I27" s="10">
        <v>100</v>
      </c>
      <c r="J27" s="10">
        <v>318</v>
      </c>
      <c r="K27" s="10">
        <v>425</v>
      </c>
      <c r="L27" s="11"/>
      <c r="M27" s="11"/>
      <c r="N27" s="18">
        <f t="shared" si="0"/>
        <v>107</v>
      </c>
      <c r="O27" s="14">
        <f t="shared" si="1"/>
        <v>135.13513513513513</v>
      </c>
      <c r="P27" s="15">
        <f t="shared" si="2"/>
        <v>0.79180000000000006</v>
      </c>
      <c r="Q27" s="44" t="s">
        <v>21</v>
      </c>
      <c r="R27" s="45"/>
      <c r="S27" s="1">
        <f t="shared" si="3"/>
        <v>107</v>
      </c>
      <c r="T27" s="1">
        <f t="shared" si="4"/>
        <v>0</v>
      </c>
      <c r="U27" s="34"/>
      <c r="V27" s="35"/>
      <c r="W27" s="35"/>
      <c r="X27" s="35"/>
      <c r="Y27" s="35"/>
      <c r="Z27" s="35"/>
      <c r="AA27" s="35"/>
      <c r="AB27" s="35"/>
      <c r="AC27" s="36"/>
    </row>
    <row r="28" spans="1:29" x14ac:dyDescent="0.25">
      <c r="A28" s="7">
        <v>25</v>
      </c>
      <c r="B28" s="46">
        <v>44047</v>
      </c>
      <c r="C28" s="47"/>
      <c r="D28" s="9" t="s">
        <v>47</v>
      </c>
      <c r="E28" s="9" t="s">
        <v>17</v>
      </c>
      <c r="F28" s="9" t="s">
        <v>20</v>
      </c>
      <c r="G28" s="9">
        <v>246991</v>
      </c>
      <c r="H28" s="10">
        <v>101</v>
      </c>
      <c r="I28" s="10">
        <v>100</v>
      </c>
      <c r="J28" s="10">
        <v>8</v>
      </c>
      <c r="K28" s="10">
        <v>138</v>
      </c>
      <c r="L28" s="11"/>
      <c r="M28" s="11"/>
      <c r="N28" s="18">
        <f t="shared" si="0"/>
        <v>130</v>
      </c>
      <c r="O28" s="14">
        <f t="shared" si="1"/>
        <v>135.13513513513513</v>
      </c>
      <c r="P28" s="15">
        <f t="shared" si="2"/>
        <v>0.96200000000000008</v>
      </c>
      <c r="Q28" s="44" t="s">
        <v>21</v>
      </c>
      <c r="R28" s="45"/>
      <c r="S28" s="1">
        <f t="shared" si="3"/>
        <v>130</v>
      </c>
      <c r="T28" s="1">
        <f t="shared" si="4"/>
        <v>0</v>
      </c>
      <c r="U28" s="34"/>
      <c r="V28" s="35"/>
      <c r="W28" s="35"/>
      <c r="X28" s="35"/>
      <c r="Y28" s="35"/>
      <c r="Z28" s="35"/>
      <c r="AA28" s="35"/>
      <c r="AB28" s="35"/>
      <c r="AC28" s="36"/>
    </row>
    <row r="29" spans="1:29" ht="15.75" thickBot="1" x14ac:dyDescent="0.3">
      <c r="A29" s="7">
        <v>26</v>
      </c>
      <c r="B29" s="46">
        <v>44047</v>
      </c>
      <c r="C29" s="47"/>
      <c r="D29" s="9" t="s">
        <v>48</v>
      </c>
      <c r="E29" s="9" t="s">
        <v>17</v>
      </c>
      <c r="F29" s="9" t="s">
        <v>20</v>
      </c>
      <c r="G29" s="9">
        <v>246991</v>
      </c>
      <c r="H29" s="10">
        <v>104</v>
      </c>
      <c r="I29" s="10">
        <v>100</v>
      </c>
      <c r="J29" s="10">
        <v>138</v>
      </c>
      <c r="K29" s="20">
        <v>270</v>
      </c>
      <c r="L29" s="12"/>
      <c r="M29" s="12"/>
      <c r="N29" s="18">
        <f t="shared" si="0"/>
        <v>132</v>
      </c>
      <c r="O29" s="14">
        <f t="shared" si="1"/>
        <v>135.13513513513513</v>
      </c>
      <c r="P29" s="15">
        <f t="shared" si="2"/>
        <v>0.9768</v>
      </c>
      <c r="Q29" s="44" t="s">
        <v>21</v>
      </c>
      <c r="R29" s="45"/>
      <c r="S29" s="1">
        <f t="shared" si="3"/>
        <v>132</v>
      </c>
      <c r="T29" s="1">
        <f t="shared" si="4"/>
        <v>0</v>
      </c>
      <c r="U29" s="37"/>
      <c r="V29" s="38"/>
      <c r="W29" s="38"/>
      <c r="X29" s="38"/>
      <c r="Y29" s="38"/>
      <c r="Z29" s="38"/>
      <c r="AA29" s="38"/>
      <c r="AB29" s="38"/>
      <c r="AC29" s="39"/>
    </row>
    <row r="30" spans="1:29" ht="15.75" thickTop="1" x14ac:dyDescent="0.25">
      <c r="A30" s="7">
        <v>27</v>
      </c>
      <c r="B30" s="46">
        <v>44047</v>
      </c>
      <c r="C30" s="47"/>
      <c r="D30" s="9" t="s">
        <v>49</v>
      </c>
      <c r="E30" s="9" t="s">
        <v>17</v>
      </c>
      <c r="F30" s="9" t="s">
        <v>20</v>
      </c>
      <c r="G30" s="9">
        <v>247188</v>
      </c>
      <c r="H30" s="10">
        <v>80</v>
      </c>
      <c r="I30" s="10">
        <v>85</v>
      </c>
      <c r="J30" s="10">
        <v>270</v>
      </c>
      <c r="K30" s="10">
        <v>383</v>
      </c>
      <c r="L30" s="12"/>
      <c r="M30" s="12"/>
      <c r="N30" s="13">
        <f t="shared" si="0"/>
        <v>113</v>
      </c>
      <c r="O30" s="14">
        <f t="shared" si="1"/>
        <v>114.86486486486487</v>
      </c>
      <c r="P30" s="15">
        <f t="shared" si="2"/>
        <v>0.98376470588235287</v>
      </c>
      <c r="Q30" s="44" t="s">
        <v>21</v>
      </c>
      <c r="R30" s="45"/>
      <c r="S30" s="1">
        <f t="shared" si="3"/>
        <v>113</v>
      </c>
      <c r="T30" s="1">
        <f t="shared" si="4"/>
        <v>0</v>
      </c>
    </row>
    <row r="31" spans="1:29" x14ac:dyDescent="0.25">
      <c r="A31" s="7">
        <v>28</v>
      </c>
      <c r="B31" s="46">
        <v>44047</v>
      </c>
      <c r="C31" s="47"/>
      <c r="D31" s="9" t="s">
        <v>50</v>
      </c>
      <c r="E31" s="9" t="s">
        <v>17</v>
      </c>
      <c r="F31" s="9" t="s">
        <v>20</v>
      </c>
      <c r="G31" s="9">
        <v>247188</v>
      </c>
      <c r="H31" s="10">
        <v>79</v>
      </c>
      <c r="I31" s="10">
        <v>85</v>
      </c>
      <c r="J31" s="10">
        <v>383</v>
      </c>
      <c r="K31" s="20">
        <f>J31+O31</f>
        <v>497.8648648648649</v>
      </c>
      <c r="L31" s="12"/>
      <c r="M31" s="12"/>
      <c r="N31" s="18">
        <f t="shared" si="0"/>
        <v>114.8648648648649</v>
      </c>
      <c r="O31" s="14">
        <f t="shared" si="1"/>
        <v>114.86486486486487</v>
      </c>
      <c r="P31" s="15">
        <f t="shared" si="2"/>
        <v>1.0000000000000002</v>
      </c>
      <c r="Q31" s="44" t="s">
        <v>21</v>
      </c>
      <c r="R31" s="45"/>
      <c r="S31" s="1">
        <f t="shared" si="3"/>
        <v>114.8648648648649</v>
      </c>
      <c r="T31" s="1">
        <f t="shared" si="4"/>
        <v>0</v>
      </c>
    </row>
    <row r="32" spans="1:29" x14ac:dyDescent="0.25">
      <c r="A32" s="7">
        <v>29</v>
      </c>
      <c r="B32" s="46">
        <v>44048</v>
      </c>
      <c r="C32" s="47"/>
      <c r="D32" s="9" t="s">
        <v>51</v>
      </c>
      <c r="E32" s="9" t="s">
        <v>17</v>
      </c>
      <c r="F32" s="9" t="s">
        <v>20</v>
      </c>
      <c r="G32" s="9">
        <v>247224</v>
      </c>
      <c r="H32" s="10">
        <v>86</v>
      </c>
      <c r="I32" s="10">
        <v>110</v>
      </c>
      <c r="J32" s="10">
        <v>139</v>
      </c>
      <c r="K32" s="10">
        <v>312</v>
      </c>
      <c r="L32" s="12"/>
      <c r="M32" s="12"/>
      <c r="N32" s="13">
        <f t="shared" si="0"/>
        <v>173</v>
      </c>
      <c r="O32" s="14">
        <f t="shared" si="1"/>
        <v>148.64864864864865</v>
      </c>
      <c r="P32" s="15">
        <f t="shared" si="2"/>
        <v>1.1638181818181819</v>
      </c>
      <c r="Q32" s="44" t="s">
        <v>21</v>
      </c>
      <c r="R32" s="45"/>
      <c r="S32" s="1">
        <f t="shared" si="3"/>
        <v>173</v>
      </c>
      <c r="T32" s="1">
        <f t="shared" si="4"/>
        <v>0</v>
      </c>
    </row>
    <row r="33" spans="1:20" x14ac:dyDescent="0.25">
      <c r="A33" s="7">
        <v>30</v>
      </c>
      <c r="B33" s="46">
        <v>44048</v>
      </c>
      <c r="C33" s="47"/>
      <c r="D33" s="9" t="s">
        <v>52</v>
      </c>
      <c r="E33" s="9" t="s">
        <v>17</v>
      </c>
      <c r="F33" s="9" t="s">
        <v>28</v>
      </c>
      <c r="G33" s="9">
        <v>247187</v>
      </c>
      <c r="H33" s="10">
        <v>15</v>
      </c>
      <c r="I33" s="10">
        <v>100</v>
      </c>
      <c r="J33" s="10">
        <v>248</v>
      </c>
      <c r="K33" s="10">
        <v>277</v>
      </c>
      <c r="L33" s="12"/>
      <c r="M33" s="12"/>
      <c r="N33" s="13">
        <f t="shared" si="0"/>
        <v>29</v>
      </c>
      <c r="O33" s="14">
        <f t="shared" si="1"/>
        <v>135.13513513513513</v>
      </c>
      <c r="P33" s="15">
        <f t="shared" si="2"/>
        <v>0.21460000000000001</v>
      </c>
      <c r="Q33" s="44" t="s">
        <v>21</v>
      </c>
      <c r="R33" s="45"/>
      <c r="S33" s="1">
        <f t="shared" si="3"/>
        <v>29</v>
      </c>
      <c r="T33" s="1">
        <f t="shared" si="4"/>
        <v>0</v>
      </c>
    </row>
    <row r="34" spans="1:20" x14ac:dyDescent="0.25">
      <c r="A34" s="7">
        <v>31</v>
      </c>
      <c r="B34" s="42">
        <v>44048</v>
      </c>
      <c r="C34" s="43"/>
      <c r="D34" s="16" t="s">
        <v>53</v>
      </c>
      <c r="E34" s="16" t="s">
        <v>17</v>
      </c>
      <c r="F34" s="16" t="s">
        <v>20</v>
      </c>
      <c r="G34" s="9">
        <v>247224</v>
      </c>
      <c r="H34" s="10">
        <v>85</v>
      </c>
      <c r="I34" s="10">
        <v>110</v>
      </c>
      <c r="J34" s="12">
        <v>312</v>
      </c>
      <c r="K34" s="12">
        <v>458</v>
      </c>
      <c r="L34" s="12"/>
      <c r="M34" s="12"/>
      <c r="N34" s="13">
        <f t="shared" si="0"/>
        <v>146</v>
      </c>
      <c r="O34" s="14">
        <f t="shared" si="1"/>
        <v>148.64864864864865</v>
      </c>
      <c r="P34" s="15">
        <f t="shared" si="2"/>
        <v>0.98218181818181816</v>
      </c>
      <c r="Q34" s="44" t="s">
        <v>21</v>
      </c>
      <c r="R34" s="45"/>
      <c r="S34" s="1">
        <f t="shared" si="3"/>
        <v>146</v>
      </c>
      <c r="T34" s="1">
        <f t="shared" si="4"/>
        <v>0</v>
      </c>
    </row>
    <row r="35" spans="1:20" x14ac:dyDescent="0.25">
      <c r="A35" s="7">
        <v>32</v>
      </c>
      <c r="B35" s="48">
        <v>44048</v>
      </c>
      <c r="C35" s="49"/>
      <c r="D35" s="16" t="s">
        <v>54</v>
      </c>
      <c r="E35" s="16" t="s">
        <v>17</v>
      </c>
      <c r="F35" s="16" t="s">
        <v>20</v>
      </c>
      <c r="G35" s="9">
        <v>247224</v>
      </c>
      <c r="H35" s="10">
        <v>116</v>
      </c>
      <c r="I35" s="10">
        <v>110</v>
      </c>
      <c r="J35" s="12">
        <v>458</v>
      </c>
      <c r="K35" s="20">
        <f>J35+O35</f>
        <v>606.64864864864865</v>
      </c>
      <c r="L35" s="12"/>
      <c r="M35" s="12"/>
      <c r="N35" s="18">
        <f t="shared" si="0"/>
        <v>148.64864864864865</v>
      </c>
      <c r="O35" s="14">
        <f t="shared" si="1"/>
        <v>148.64864864864865</v>
      </c>
      <c r="P35" s="15">
        <f t="shared" si="2"/>
        <v>1</v>
      </c>
      <c r="Q35" s="44" t="s">
        <v>21</v>
      </c>
      <c r="R35" s="45"/>
      <c r="S35" s="1">
        <f t="shared" si="3"/>
        <v>148.64864864864865</v>
      </c>
      <c r="T35" s="1">
        <f t="shared" si="4"/>
        <v>0</v>
      </c>
    </row>
    <row r="36" spans="1:20" x14ac:dyDescent="0.25">
      <c r="A36" s="7">
        <v>33</v>
      </c>
      <c r="B36" s="42">
        <v>44049</v>
      </c>
      <c r="C36" s="43"/>
      <c r="D36" s="8" t="s">
        <v>55</v>
      </c>
      <c r="E36" s="8" t="s">
        <v>17</v>
      </c>
      <c r="F36" s="8" t="s">
        <v>18</v>
      </c>
      <c r="G36" s="9">
        <v>247224</v>
      </c>
      <c r="H36" s="10">
        <v>19</v>
      </c>
      <c r="I36" s="10">
        <v>110</v>
      </c>
      <c r="J36" s="11">
        <v>245</v>
      </c>
      <c r="K36" s="20">
        <f>J36+O36</f>
        <v>393.64864864864865</v>
      </c>
      <c r="L36" s="12"/>
      <c r="M36" s="12"/>
      <c r="N36" s="18">
        <f t="shared" si="0"/>
        <v>148.64864864864865</v>
      </c>
      <c r="O36" s="14">
        <f t="shared" si="1"/>
        <v>148.64864864864865</v>
      </c>
      <c r="P36" s="15">
        <f t="shared" si="2"/>
        <v>1</v>
      </c>
      <c r="Q36" s="44"/>
      <c r="R36" s="45"/>
      <c r="S36" s="1">
        <f t="shared" si="3"/>
        <v>148.64864864864865</v>
      </c>
      <c r="T36" s="1">
        <f t="shared" si="4"/>
        <v>0</v>
      </c>
    </row>
    <row r="37" spans="1:20" x14ac:dyDescent="0.25">
      <c r="A37" s="7">
        <v>34</v>
      </c>
      <c r="B37" s="46">
        <v>44050</v>
      </c>
      <c r="C37" s="47"/>
      <c r="D37" s="9" t="s">
        <v>56</v>
      </c>
      <c r="E37" s="9" t="s">
        <v>17</v>
      </c>
      <c r="F37" s="9" t="s">
        <v>20</v>
      </c>
      <c r="G37" s="9">
        <v>247224</v>
      </c>
      <c r="H37" s="10">
        <v>17</v>
      </c>
      <c r="I37" s="10">
        <v>110</v>
      </c>
      <c r="J37" s="10">
        <v>86</v>
      </c>
      <c r="K37" s="10">
        <v>233</v>
      </c>
      <c r="L37" s="12"/>
      <c r="M37" s="12"/>
      <c r="N37" s="13">
        <f t="shared" si="0"/>
        <v>147</v>
      </c>
      <c r="O37" s="14">
        <f t="shared" si="1"/>
        <v>148.64864864864865</v>
      </c>
      <c r="P37" s="15">
        <f t="shared" si="2"/>
        <v>0.98890909090909096</v>
      </c>
      <c r="Q37" s="44" t="s">
        <v>21</v>
      </c>
      <c r="R37" s="45"/>
      <c r="S37" s="1">
        <f t="shared" si="3"/>
        <v>147</v>
      </c>
      <c r="T37" s="1">
        <f t="shared" si="4"/>
        <v>0</v>
      </c>
    </row>
    <row r="38" spans="1:20" x14ac:dyDescent="0.25">
      <c r="A38" s="7">
        <v>35</v>
      </c>
      <c r="B38" s="46">
        <v>44050</v>
      </c>
      <c r="C38" s="47"/>
      <c r="D38" s="9" t="s">
        <v>57</v>
      </c>
      <c r="E38" s="9" t="s">
        <v>17</v>
      </c>
      <c r="F38" s="9" t="s">
        <v>20</v>
      </c>
      <c r="G38" s="9">
        <v>247224</v>
      </c>
      <c r="H38" s="10">
        <v>37</v>
      </c>
      <c r="I38" s="10">
        <v>110</v>
      </c>
      <c r="J38" s="10">
        <v>233</v>
      </c>
      <c r="K38" s="10">
        <v>247</v>
      </c>
      <c r="L38" s="12"/>
      <c r="M38" s="12"/>
      <c r="N38" s="13">
        <f t="shared" si="0"/>
        <v>14</v>
      </c>
      <c r="O38" s="14">
        <f t="shared" si="1"/>
        <v>148.64864864864865</v>
      </c>
      <c r="P38" s="15">
        <f t="shared" si="2"/>
        <v>9.4181818181818186E-2</v>
      </c>
      <c r="Q38" s="44" t="s">
        <v>21</v>
      </c>
      <c r="R38" s="45"/>
      <c r="S38" s="1">
        <f t="shared" si="3"/>
        <v>14</v>
      </c>
      <c r="T38" s="1">
        <f t="shared" si="4"/>
        <v>0</v>
      </c>
    </row>
    <row r="39" spans="1:20" x14ac:dyDescent="0.25">
      <c r="A39" s="7">
        <v>36</v>
      </c>
      <c r="B39" s="46">
        <v>44053</v>
      </c>
      <c r="C39" s="47"/>
      <c r="D39" s="9" t="s">
        <v>58</v>
      </c>
      <c r="E39" s="9" t="s">
        <v>17</v>
      </c>
      <c r="F39" s="9" t="s">
        <v>20</v>
      </c>
      <c r="G39" s="9">
        <v>247224</v>
      </c>
      <c r="H39" s="10">
        <v>40</v>
      </c>
      <c r="I39" s="10">
        <v>110</v>
      </c>
      <c r="J39" s="10">
        <v>127</v>
      </c>
      <c r="K39" s="10">
        <v>297</v>
      </c>
      <c r="L39" s="12"/>
      <c r="M39" s="12"/>
      <c r="N39" s="13">
        <f t="shared" si="0"/>
        <v>170</v>
      </c>
      <c r="O39" s="14">
        <f t="shared" si="1"/>
        <v>148.64864864864865</v>
      </c>
      <c r="P39" s="15">
        <f t="shared" si="2"/>
        <v>1.1436363636363636</v>
      </c>
      <c r="Q39" s="44" t="s">
        <v>21</v>
      </c>
      <c r="R39" s="45"/>
      <c r="S39" s="1">
        <f t="shared" si="3"/>
        <v>170</v>
      </c>
      <c r="T39" s="1">
        <f t="shared" si="4"/>
        <v>0</v>
      </c>
    </row>
    <row r="40" spans="1:20" x14ac:dyDescent="0.25">
      <c r="A40" s="7">
        <v>37</v>
      </c>
      <c r="B40" s="46">
        <v>44053</v>
      </c>
      <c r="C40" s="47"/>
      <c r="D40" s="9" t="s">
        <v>59</v>
      </c>
      <c r="E40" s="9" t="s">
        <v>17</v>
      </c>
      <c r="F40" s="9" t="s">
        <v>20</v>
      </c>
      <c r="G40" s="9">
        <v>247224</v>
      </c>
      <c r="H40" s="10">
        <v>107</v>
      </c>
      <c r="I40" s="10">
        <v>110</v>
      </c>
      <c r="J40" s="10">
        <v>297</v>
      </c>
      <c r="K40" s="20">
        <f>J40+O40</f>
        <v>445.64864864864865</v>
      </c>
      <c r="L40" s="12"/>
      <c r="M40" s="12"/>
      <c r="N40" s="18">
        <f t="shared" si="0"/>
        <v>148.64864864864865</v>
      </c>
      <c r="O40" s="14">
        <f t="shared" si="1"/>
        <v>148.64864864864865</v>
      </c>
      <c r="P40" s="15">
        <f t="shared" si="2"/>
        <v>1</v>
      </c>
      <c r="Q40" s="44" t="s">
        <v>21</v>
      </c>
      <c r="R40" s="45"/>
      <c r="S40" s="1">
        <f t="shared" si="3"/>
        <v>148.64864864864865</v>
      </c>
      <c r="T40" s="1">
        <f t="shared" si="4"/>
        <v>0</v>
      </c>
    </row>
    <row r="41" spans="1:20" x14ac:dyDescent="0.25">
      <c r="A41" s="7">
        <v>38</v>
      </c>
      <c r="B41" s="46">
        <v>44055</v>
      </c>
      <c r="C41" s="47"/>
      <c r="D41" s="9" t="s">
        <v>60</v>
      </c>
      <c r="E41" s="9" t="s">
        <v>17</v>
      </c>
      <c r="F41" s="9" t="s">
        <v>28</v>
      </c>
      <c r="G41" s="9">
        <v>247187</v>
      </c>
      <c r="H41" s="10">
        <v>42</v>
      </c>
      <c r="I41" s="10">
        <v>100</v>
      </c>
      <c r="J41" s="10">
        <v>8</v>
      </c>
      <c r="K41" s="10">
        <v>138</v>
      </c>
      <c r="L41" s="12"/>
      <c r="M41" s="12"/>
      <c r="N41" s="13">
        <f t="shared" si="0"/>
        <v>130</v>
      </c>
      <c r="O41" s="14">
        <f t="shared" si="1"/>
        <v>135.13513513513513</v>
      </c>
      <c r="P41" s="15">
        <f t="shared" si="2"/>
        <v>0.96200000000000008</v>
      </c>
      <c r="Q41" s="44" t="s">
        <v>21</v>
      </c>
      <c r="R41" s="45"/>
      <c r="S41" s="1">
        <f t="shared" si="3"/>
        <v>130</v>
      </c>
      <c r="T41" s="1">
        <f t="shared" si="4"/>
        <v>0</v>
      </c>
    </row>
    <row r="42" spans="1:20" x14ac:dyDescent="0.25">
      <c r="A42" s="7">
        <v>39</v>
      </c>
      <c r="B42" s="46">
        <v>44055</v>
      </c>
      <c r="C42" s="47"/>
      <c r="D42" s="9" t="s">
        <v>48</v>
      </c>
      <c r="E42" s="9" t="s">
        <v>17</v>
      </c>
      <c r="F42" s="9" t="s">
        <v>39</v>
      </c>
      <c r="G42" s="9">
        <v>247187</v>
      </c>
      <c r="H42" s="10">
        <v>43</v>
      </c>
      <c r="I42" s="10">
        <v>100</v>
      </c>
      <c r="J42" s="10">
        <v>138</v>
      </c>
      <c r="K42" s="10">
        <v>185</v>
      </c>
      <c r="L42" s="12">
        <v>12</v>
      </c>
      <c r="M42" s="12">
        <v>52</v>
      </c>
      <c r="N42" s="13">
        <f t="shared" si="0"/>
        <v>87</v>
      </c>
      <c r="O42" s="14">
        <f t="shared" si="1"/>
        <v>135.13513513513513</v>
      </c>
      <c r="P42" s="15">
        <f t="shared" si="2"/>
        <v>0.64380000000000004</v>
      </c>
      <c r="Q42" s="44" t="s">
        <v>21</v>
      </c>
      <c r="R42" s="45"/>
      <c r="S42" s="1">
        <f t="shared" si="3"/>
        <v>47</v>
      </c>
      <c r="T42" s="1">
        <f t="shared" si="4"/>
        <v>40</v>
      </c>
    </row>
    <row r="43" spans="1:20" x14ac:dyDescent="0.25">
      <c r="A43" s="7">
        <v>40</v>
      </c>
      <c r="B43" s="46">
        <v>44055</v>
      </c>
      <c r="C43" s="47"/>
      <c r="D43" s="9" t="s">
        <v>43</v>
      </c>
      <c r="E43" s="9" t="s">
        <v>17</v>
      </c>
      <c r="F43" s="9" t="s">
        <v>20</v>
      </c>
      <c r="G43" s="9">
        <v>247224</v>
      </c>
      <c r="H43" s="10">
        <v>62</v>
      </c>
      <c r="I43" s="10">
        <v>110</v>
      </c>
      <c r="J43" s="10">
        <v>185</v>
      </c>
      <c r="K43" s="10">
        <v>332</v>
      </c>
      <c r="L43" s="12"/>
      <c r="M43" s="12"/>
      <c r="N43" s="13">
        <f t="shared" si="0"/>
        <v>147</v>
      </c>
      <c r="O43" s="14">
        <f t="shared" si="1"/>
        <v>148.64864864864865</v>
      </c>
      <c r="P43" s="15">
        <f t="shared" si="2"/>
        <v>0.98890909090909096</v>
      </c>
      <c r="Q43" s="44" t="s">
        <v>21</v>
      </c>
      <c r="R43" s="45"/>
      <c r="S43" s="1">
        <f t="shared" si="3"/>
        <v>147</v>
      </c>
      <c r="T43" s="1">
        <f t="shared" si="4"/>
        <v>0</v>
      </c>
    </row>
    <row r="44" spans="1:20" x14ac:dyDescent="0.25">
      <c r="A44" s="7">
        <v>41</v>
      </c>
      <c r="B44" s="42">
        <v>44055</v>
      </c>
      <c r="C44" s="43"/>
      <c r="D44" s="16" t="s">
        <v>61</v>
      </c>
      <c r="E44" s="16" t="s">
        <v>17</v>
      </c>
      <c r="F44" s="16" t="s">
        <v>20</v>
      </c>
      <c r="G44" s="9">
        <v>247224</v>
      </c>
      <c r="H44" s="10">
        <v>61</v>
      </c>
      <c r="I44" s="10">
        <v>110</v>
      </c>
      <c r="J44" s="12">
        <v>332</v>
      </c>
      <c r="K44" s="12">
        <v>442</v>
      </c>
      <c r="L44" s="12"/>
      <c r="M44" s="12"/>
      <c r="N44" s="13">
        <f t="shared" si="0"/>
        <v>110</v>
      </c>
      <c r="O44" s="14">
        <f t="shared" si="1"/>
        <v>148.64864864864865</v>
      </c>
      <c r="P44" s="15">
        <f t="shared" si="2"/>
        <v>0.74</v>
      </c>
      <c r="Q44" s="44" t="s">
        <v>21</v>
      </c>
      <c r="R44" s="45"/>
      <c r="S44" s="1">
        <f t="shared" si="3"/>
        <v>110</v>
      </c>
      <c r="T44" s="1">
        <f t="shared" si="4"/>
        <v>0</v>
      </c>
    </row>
    <row r="45" spans="1:20" x14ac:dyDescent="0.25">
      <c r="A45" s="7">
        <v>42</v>
      </c>
      <c r="B45" s="48">
        <v>44056</v>
      </c>
      <c r="C45" s="49"/>
      <c r="D45" s="16" t="s">
        <v>62</v>
      </c>
      <c r="E45" s="16" t="s">
        <v>17</v>
      </c>
      <c r="F45" s="16" t="s">
        <v>28</v>
      </c>
      <c r="G45" s="9">
        <v>247187</v>
      </c>
      <c r="H45" s="10">
        <v>41</v>
      </c>
      <c r="I45" s="10">
        <v>100</v>
      </c>
      <c r="J45" s="12">
        <v>52</v>
      </c>
      <c r="K45" s="12">
        <v>91</v>
      </c>
      <c r="L45" s="12"/>
      <c r="M45" s="12"/>
      <c r="N45" s="13">
        <f t="shared" si="0"/>
        <v>39</v>
      </c>
      <c r="O45" s="14">
        <f t="shared" si="1"/>
        <v>135.13513513513513</v>
      </c>
      <c r="P45" s="15">
        <f t="shared" si="2"/>
        <v>0.28860000000000002</v>
      </c>
      <c r="Q45" s="44" t="s">
        <v>21</v>
      </c>
      <c r="R45" s="45"/>
      <c r="S45" s="1">
        <f t="shared" si="3"/>
        <v>39</v>
      </c>
      <c r="T45" s="1">
        <f t="shared" si="4"/>
        <v>0</v>
      </c>
    </row>
    <row r="46" spans="1:20" x14ac:dyDescent="0.25">
      <c r="A46" s="7">
        <v>43</v>
      </c>
      <c r="B46" s="42">
        <v>44056</v>
      </c>
      <c r="C46" s="43"/>
      <c r="D46" s="8" t="s">
        <v>63</v>
      </c>
      <c r="E46" s="8" t="s">
        <v>17</v>
      </c>
      <c r="F46" s="8" t="s">
        <v>20</v>
      </c>
      <c r="G46" s="9">
        <v>246711</v>
      </c>
      <c r="H46" s="10">
        <v>83</v>
      </c>
      <c r="I46" s="10">
        <v>80</v>
      </c>
      <c r="J46" s="11">
        <v>91</v>
      </c>
      <c r="K46" s="11">
        <v>198</v>
      </c>
      <c r="L46" s="12"/>
      <c r="M46" s="12"/>
      <c r="N46" s="13">
        <f t="shared" si="0"/>
        <v>107</v>
      </c>
      <c r="O46" s="14">
        <f t="shared" si="1"/>
        <v>108.10810810810811</v>
      </c>
      <c r="P46" s="15">
        <f t="shared" si="2"/>
        <v>0.98974999999999991</v>
      </c>
      <c r="Q46" s="44" t="s">
        <v>21</v>
      </c>
      <c r="R46" s="45"/>
      <c r="S46" s="1">
        <f t="shared" si="3"/>
        <v>107</v>
      </c>
      <c r="T46" s="1">
        <f t="shared" si="4"/>
        <v>0</v>
      </c>
    </row>
    <row r="47" spans="1:20" x14ac:dyDescent="0.25">
      <c r="A47" s="7">
        <v>44</v>
      </c>
      <c r="B47" s="46">
        <v>44056</v>
      </c>
      <c r="C47" s="47"/>
      <c r="D47" s="9" t="s">
        <v>64</v>
      </c>
      <c r="E47" s="9" t="s">
        <v>17</v>
      </c>
      <c r="F47" s="9" t="s">
        <v>20</v>
      </c>
      <c r="G47" s="9">
        <v>246711</v>
      </c>
      <c r="H47" s="10">
        <v>82</v>
      </c>
      <c r="I47" s="10">
        <v>80</v>
      </c>
      <c r="J47" s="10">
        <v>198</v>
      </c>
      <c r="K47" s="10">
        <v>300</v>
      </c>
      <c r="L47" s="12"/>
      <c r="M47" s="12"/>
      <c r="N47" s="13">
        <f t="shared" si="0"/>
        <v>102</v>
      </c>
      <c r="O47" s="14">
        <f t="shared" si="1"/>
        <v>108.10810810810811</v>
      </c>
      <c r="P47" s="15">
        <f t="shared" si="2"/>
        <v>0.94350000000000001</v>
      </c>
      <c r="Q47" s="44" t="s">
        <v>21</v>
      </c>
      <c r="R47" s="45"/>
      <c r="S47" s="1">
        <f t="shared" si="3"/>
        <v>102</v>
      </c>
      <c r="T47" s="1">
        <f t="shared" si="4"/>
        <v>0</v>
      </c>
    </row>
    <row r="48" spans="1:20" x14ac:dyDescent="0.25">
      <c r="A48" s="7">
        <v>45</v>
      </c>
      <c r="B48" s="46">
        <v>44056</v>
      </c>
      <c r="C48" s="47"/>
      <c r="D48" s="9" t="s">
        <v>65</v>
      </c>
      <c r="E48" s="9" t="s">
        <v>17</v>
      </c>
      <c r="F48" s="9" t="s">
        <v>20</v>
      </c>
      <c r="G48" s="9">
        <v>246711</v>
      </c>
      <c r="H48" s="10">
        <v>79</v>
      </c>
      <c r="I48" s="10">
        <v>100</v>
      </c>
      <c r="J48" s="10">
        <v>300</v>
      </c>
      <c r="K48" s="20">
        <f>J48+O48</f>
        <v>435.1351351351351</v>
      </c>
      <c r="L48" s="12"/>
      <c r="M48" s="12"/>
      <c r="N48" s="18">
        <f t="shared" si="0"/>
        <v>135.1351351351351</v>
      </c>
      <c r="O48" s="14">
        <f t="shared" si="1"/>
        <v>135.13513513513513</v>
      </c>
      <c r="P48" s="15">
        <f t="shared" si="2"/>
        <v>0.99999999999999978</v>
      </c>
      <c r="Q48" s="44" t="s">
        <v>21</v>
      </c>
      <c r="R48" s="45"/>
      <c r="S48" s="1">
        <f t="shared" si="3"/>
        <v>135.1351351351351</v>
      </c>
      <c r="T48" s="1">
        <f t="shared" si="4"/>
        <v>0</v>
      </c>
    </row>
    <row r="49" spans="1:20" x14ac:dyDescent="0.25">
      <c r="A49" s="7">
        <v>46</v>
      </c>
      <c r="B49" s="46">
        <v>44057</v>
      </c>
      <c r="C49" s="47"/>
      <c r="D49" s="9" t="s">
        <v>66</v>
      </c>
      <c r="E49" s="9" t="s">
        <v>17</v>
      </c>
      <c r="F49" s="9" t="s">
        <v>67</v>
      </c>
      <c r="G49" s="9"/>
      <c r="H49" s="10">
        <v>78</v>
      </c>
      <c r="I49" s="10">
        <v>100</v>
      </c>
      <c r="J49" s="10">
        <v>132</v>
      </c>
      <c r="K49" s="20">
        <f>J49+O49</f>
        <v>267.1351351351351</v>
      </c>
      <c r="L49" s="12"/>
      <c r="M49" s="12"/>
      <c r="N49" s="18">
        <f t="shared" si="0"/>
        <v>135.1351351351351</v>
      </c>
      <c r="O49" s="14">
        <f t="shared" si="1"/>
        <v>135.13513513513513</v>
      </c>
      <c r="P49" s="15">
        <f t="shared" si="2"/>
        <v>0.99999999999999978</v>
      </c>
      <c r="Q49" s="44" t="s">
        <v>21</v>
      </c>
      <c r="R49" s="45"/>
      <c r="S49" s="1">
        <f t="shared" si="3"/>
        <v>135.1351351351351</v>
      </c>
      <c r="T49" s="1">
        <f t="shared" si="4"/>
        <v>0</v>
      </c>
    </row>
    <row r="50" spans="1:20" x14ac:dyDescent="0.25">
      <c r="A50" s="7">
        <v>47</v>
      </c>
      <c r="B50" s="46">
        <v>44063</v>
      </c>
      <c r="C50" s="47"/>
      <c r="D50" s="9" t="s">
        <v>68</v>
      </c>
      <c r="E50" s="9" t="s">
        <v>17</v>
      </c>
      <c r="F50" s="9" t="s">
        <v>20</v>
      </c>
      <c r="G50" s="9">
        <v>247224</v>
      </c>
      <c r="H50" s="10">
        <v>11</v>
      </c>
      <c r="I50" s="10">
        <v>110</v>
      </c>
      <c r="J50" s="10">
        <v>71</v>
      </c>
      <c r="K50" s="10">
        <v>218</v>
      </c>
      <c r="L50" s="12"/>
      <c r="M50" s="12"/>
      <c r="N50" s="13">
        <f t="shared" si="0"/>
        <v>147</v>
      </c>
      <c r="O50" s="14">
        <f t="shared" si="1"/>
        <v>148.64864864864865</v>
      </c>
      <c r="P50" s="15">
        <f t="shared" si="2"/>
        <v>0.98890909090909096</v>
      </c>
      <c r="Q50" s="44" t="s">
        <v>21</v>
      </c>
      <c r="R50" s="45"/>
      <c r="S50" s="1">
        <f t="shared" si="3"/>
        <v>147</v>
      </c>
      <c r="T50" s="1">
        <f t="shared" si="4"/>
        <v>0</v>
      </c>
    </row>
    <row r="51" spans="1:20" x14ac:dyDescent="0.25">
      <c r="A51" s="7">
        <v>48</v>
      </c>
      <c r="B51" s="46">
        <v>44063</v>
      </c>
      <c r="C51" s="47"/>
      <c r="D51" s="9" t="s">
        <v>69</v>
      </c>
      <c r="E51" s="9" t="s">
        <v>17</v>
      </c>
      <c r="F51" s="9" t="s">
        <v>20</v>
      </c>
      <c r="G51" s="9">
        <v>247224</v>
      </c>
      <c r="H51" s="10">
        <v>12</v>
      </c>
      <c r="I51" s="10">
        <v>110</v>
      </c>
      <c r="J51" s="10">
        <v>218</v>
      </c>
      <c r="K51" s="10">
        <v>425</v>
      </c>
      <c r="L51" s="12"/>
      <c r="M51" s="12"/>
      <c r="N51" s="13">
        <f t="shared" si="0"/>
        <v>207</v>
      </c>
      <c r="O51" s="14">
        <f t="shared" si="1"/>
        <v>148.64864864864865</v>
      </c>
      <c r="P51" s="15">
        <f t="shared" si="2"/>
        <v>1.3925454545454545</v>
      </c>
      <c r="Q51" s="44" t="s">
        <v>21</v>
      </c>
      <c r="R51" s="45"/>
      <c r="S51" s="1">
        <f t="shared" si="3"/>
        <v>207</v>
      </c>
      <c r="T51" s="1">
        <f t="shared" si="4"/>
        <v>0</v>
      </c>
    </row>
    <row r="52" spans="1:20" x14ac:dyDescent="0.25">
      <c r="A52" s="7">
        <v>49</v>
      </c>
      <c r="B52" s="46">
        <v>44064</v>
      </c>
      <c r="C52" s="47"/>
      <c r="D52" s="9" t="s">
        <v>42</v>
      </c>
      <c r="E52" s="9" t="s">
        <v>17</v>
      </c>
      <c r="F52" s="9" t="s">
        <v>20</v>
      </c>
      <c r="G52" s="9">
        <v>247224</v>
      </c>
      <c r="H52" s="10">
        <v>4</v>
      </c>
      <c r="I52" s="10">
        <v>110</v>
      </c>
      <c r="J52" s="10">
        <v>71</v>
      </c>
      <c r="K52" s="10">
        <v>216</v>
      </c>
      <c r="L52" s="12"/>
      <c r="M52" s="12"/>
      <c r="N52" s="13">
        <f t="shared" si="0"/>
        <v>145</v>
      </c>
      <c r="O52" s="14">
        <f t="shared" si="1"/>
        <v>148.64864864864865</v>
      </c>
      <c r="P52" s="15">
        <f t="shared" si="2"/>
        <v>0.97545454545454546</v>
      </c>
      <c r="Q52" s="44" t="s">
        <v>21</v>
      </c>
      <c r="R52" s="45"/>
      <c r="S52" s="1">
        <f t="shared" si="3"/>
        <v>145</v>
      </c>
      <c r="T52" s="1">
        <f t="shared" si="4"/>
        <v>0</v>
      </c>
    </row>
    <row r="53" spans="1:20" x14ac:dyDescent="0.25">
      <c r="A53" s="7">
        <v>50</v>
      </c>
      <c r="B53" s="46">
        <v>44064</v>
      </c>
      <c r="C53" s="47"/>
      <c r="D53" s="9" t="s">
        <v>70</v>
      </c>
      <c r="E53" s="9" t="s">
        <v>17</v>
      </c>
      <c r="F53" s="9" t="s">
        <v>20</v>
      </c>
      <c r="G53" s="9">
        <v>247224</v>
      </c>
      <c r="H53" s="10">
        <v>136</v>
      </c>
      <c r="I53" s="10">
        <v>105</v>
      </c>
      <c r="J53" s="10">
        <v>216</v>
      </c>
      <c r="K53" s="10">
        <v>272</v>
      </c>
      <c r="L53" s="12"/>
      <c r="M53" s="12"/>
      <c r="N53" s="13">
        <f t="shared" si="0"/>
        <v>56</v>
      </c>
      <c r="O53" s="14">
        <f t="shared" si="1"/>
        <v>141.8918918918919</v>
      </c>
      <c r="P53" s="15">
        <f t="shared" si="2"/>
        <v>0.39466666666666667</v>
      </c>
      <c r="Q53" s="44" t="s">
        <v>21</v>
      </c>
      <c r="R53" s="45"/>
      <c r="S53" s="1">
        <f t="shared" si="3"/>
        <v>56</v>
      </c>
      <c r="T53" s="1">
        <f t="shared" si="4"/>
        <v>0</v>
      </c>
    </row>
    <row r="54" spans="1:20" x14ac:dyDescent="0.25">
      <c r="A54" s="7">
        <v>51</v>
      </c>
      <c r="B54" s="42">
        <v>44067</v>
      </c>
      <c r="C54" s="43"/>
      <c r="D54" s="16" t="s">
        <v>71</v>
      </c>
      <c r="E54" s="16" t="s">
        <v>17</v>
      </c>
      <c r="F54" s="16" t="s">
        <v>20</v>
      </c>
      <c r="G54" s="9">
        <v>247224</v>
      </c>
      <c r="H54" s="10">
        <v>135</v>
      </c>
      <c r="I54" s="10">
        <v>105</v>
      </c>
      <c r="J54" s="12">
        <v>12</v>
      </c>
      <c r="K54" s="12">
        <v>154</v>
      </c>
      <c r="L54" s="12"/>
      <c r="M54" s="12"/>
      <c r="N54" s="13">
        <f t="shared" si="0"/>
        <v>142</v>
      </c>
      <c r="O54" s="14">
        <f t="shared" si="1"/>
        <v>141.8918918918919</v>
      </c>
      <c r="P54" s="15">
        <f t="shared" si="2"/>
        <v>1.0007619047619047</v>
      </c>
      <c r="Q54" s="44" t="s">
        <v>21</v>
      </c>
      <c r="R54" s="45"/>
      <c r="S54" s="1">
        <f t="shared" si="3"/>
        <v>142</v>
      </c>
      <c r="T54" s="1">
        <f t="shared" si="4"/>
        <v>0</v>
      </c>
    </row>
    <row r="55" spans="1:20" x14ac:dyDescent="0.25">
      <c r="A55" s="7">
        <v>52</v>
      </c>
      <c r="B55" s="48">
        <v>44067</v>
      </c>
      <c r="C55" s="49"/>
      <c r="D55" s="16" t="s">
        <v>72</v>
      </c>
      <c r="E55" s="16" t="s">
        <v>17</v>
      </c>
      <c r="F55" s="16" t="s">
        <v>20</v>
      </c>
      <c r="G55" s="9">
        <v>247224</v>
      </c>
      <c r="H55" s="10">
        <v>134</v>
      </c>
      <c r="I55" s="10">
        <v>105</v>
      </c>
      <c r="J55" s="12">
        <v>206</v>
      </c>
      <c r="K55" s="12">
        <v>349</v>
      </c>
      <c r="L55" s="12"/>
      <c r="M55" s="12"/>
      <c r="N55" s="13">
        <f t="shared" si="0"/>
        <v>143</v>
      </c>
      <c r="O55" s="14">
        <f t="shared" si="1"/>
        <v>141.8918918918919</v>
      </c>
      <c r="P55" s="15">
        <f t="shared" si="2"/>
        <v>1.0078095238095237</v>
      </c>
      <c r="Q55" s="44" t="s">
        <v>21</v>
      </c>
      <c r="R55" s="45"/>
      <c r="S55" s="1">
        <f t="shared" si="3"/>
        <v>143</v>
      </c>
      <c r="T55" s="1">
        <f t="shared" si="4"/>
        <v>0</v>
      </c>
    </row>
    <row r="56" spans="1:20" x14ac:dyDescent="0.25">
      <c r="A56" s="7">
        <v>53</v>
      </c>
      <c r="B56" s="42">
        <v>44067</v>
      </c>
      <c r="C56" s="43"/>
      <c r="D56" s="8" t="s">
        <v>73</v>
      </c>
      <c r="E56" s="8" t="s">
        <v>17</v>
      </c>
      <c r="F56" s="8" t="s">
        <v>20</v>
      </c>
      <c r="G56" s="9">
        <v>247224</v>
      </c>
      <c r="H56" s="10">
        <v>133</v>
      </c>
      <c r="I56" s="10">
        <v>105</v>
      </c>
      <c r="J56" s="11">
        <v>349</v>
      </c>
      <c r="K56" s="11">
        <v>356</v>
      </c>
      <c r="L56" s="12"/>
      <c r="M56" s="12"/>
      <c r="N56" s="13">
        <f t="shared" si="0"/>
        <v>7</v>
      </c>
      <c r="O56" s="14">
        <f t="shared" si="1"/>
        <v>141.8918918918919</v>
      </c>
      <c r="P56" s="15">
        <f t="shared" si="2"/>
        <v>4.9333333333333333E-2</v>
      </c>
      <c r="Q56" s="44" t="s">
        <v>21</v>
      </c>
      <c r="R56" s="45"/>
      <c r="S56" s="1">
        <f t="shared" si="3"/>
        <v>7</v>
      </c>
      <c r="T56" s="1">
        <f t="shared" si="4"/>
        <v>0</v>
      </c>
    </row>
    <row r="57" spans="1:20" x14ac:dyDescent="0.25">
      <c r="A57" s="7">
        <v>54</v>
      </c>
      <c r="B57" s="46">
        <v>44068</v>
      </c>
      <c r="C57" s="47"/>
      <c r="D57" s="9" t="s">
        <v>74</v>
      </c>
      <c r="E57" s="9" t="s">
        <v>17</v>
      </c>
      <c r="F57" s="9" t="s">
        <v>28</v>
      </c>
      <c r="G57" s="9">
        <v>247187</v>
      </c>
      <c r="H57" s="10">
        <v>26</v>
      </c>
      <c r="I57" s="10">
        <v>100</v>
      </c>
      <c r="J57" s="10">
        <v>7</v>
      </c>
      <c r="K57" s="10">
        <v>83</v>
      </c>
      <c r="L57" s="12"/>
      <c r="M57" s="12"/>
      <c r="N57" s="13">
        <f t="shared" si="0"/>
        <v>76</v>
      </c>
      <c r="O57" s="14">
        <f t="shared" si="1"/>
        <v>135.13513513513513</v>
      </c>
      <c r="P57" s="15">
        <f t="shared" si="2"/>
        <v>0.56240000000000001</v>
      </c>
      <c r="Q57" s="44" t="s">
        <v>21</v>
      </c>
      <c r="R57" s="45"/>
      <c r="S57" s="1">
        <f t="shared" si="3"/>
        <v>76</v>
      </c>
      <c r="T57" s="1">
        <f t="shared" si="4"/>
        <v>0</v>
      </c>
    </row>
    <row r="58" spans="1:20" x14ac:dyDescent="0.25">
      <c r="A58" s="7">
        <v>55</v>
      </c>
      <c r="B58" s="46">
        <v>44068</v>
      </c>
      <c r="C58" s="47"/>
      <c r="D58" s="9" t="s">
        <v>75</v>
      </c>
      <c r="E58" s="9" t="s">
        <v>17</v>
      </c>
      <c r="F58" s="9" t="s">
        <v>20</v>
      </c>
      <c r="G58" s="9">
        <v>247224</v>
      </c>
      <c r="H58" s="10">
        <v>16</v>
      </c>
      <c r="I58" s="10">
        <v>110</v>
      </c>
      <c r="J58" s="10">
        <v>83</v>
      </c>
      <c r="K58" s="10">
        <v>191</v>
      </c>
      <c r="L58" s="12"/>
      <c r="M58" s="12"/>
      <c r="N58" s="13">
        <f t="shared" si="0"/>
        <v>108</v>
      </c>
      <c r="O58" s="14">
        <f t="shared" si="1"/>
        <v>148.64864864864865</v>
      </c>
      <c r="P58" s="15">
        <f t="shared" si="2"/>
        <v>0.72654545454545461</v>
      </c>
      <c r="Q58" s="44" t="s">
        <v>21</v>
      </c>
      <c r="R58" s="45"/>
      <c r="S58" s="1">
        <f t="shared" si="3"/>
        <v>108</v>
      </c>
      <c r="T58" s="1">
        <f t="shared" si="4"/>
        <v>0</v>
      </c>
    </row>
    <row r="59" spans="1:20" x14ac:dyDescent="0.25">
      <c r="A59" s="7">
        <v>56</v>
      </c>
      <c r="B59" s="46">
        <v>44068</v>
      </c>
      <c r="C59" s="47"/>
      <c r="D59" s="9" t="s">
        <v>76</v>
      </c>
      <c r="E59" s="9" t="s">
        <v>17</v>
      </c>
      <c r="F59" s="9" t="s">
        <v>20</v>
      </c>
      <c r="G59" s="9">
        <v>247224</v>
      </c>
      <c r="H59" s="10">
        <v>15</v>
      </c>
      <c r="I59" s="10">
        <v>110</v>
      </c>
      <c r="J59" s="10">
        <v>191</v>
      </c>
      <c r="K59" s="10">
        <v>249</v>
      </c>
      <c r="L59" s="12"/>
      <c r="M59" s="12"/>
      <c r="N59" s="13">
        <f t="shared" si="0"/>
        <v>58</v>
      </c>
      <c r="O59" s="14">
        <f t="shared" si="1"/>
        <v>148.64864864864865</v>
      </c>
      <c r="P59" s="15">
        <f t="shared" si="2"/>
        <v>0.39018181818181819</v>
      </c>
      <c r="Q59" s="44" t="s">
        <v>21</v>
      </c>
      <c r="R59" s="45"/>
      <c r="S59" s="1">
        <f t="shared" si="3"/>
        <v>58</v>
      </c>
      <c r="T59" s="1">
        <f t="shared" si="4"/>
        <v>0</v>
      </c>
    </row>
    <row r="60" spans="1:20" x14ac:dyDescent="0.25">
      <c r="A60" s="7">
        <v>57</v>
      </c>
      <c r="B60" s="46">
        <v>44070</v>
      </c>
      <c r="C60" s="47"/>
      <c r="D60" s="9" t="s">
        <v>77</v>
      </c>
      <c r="E60" s="9" t="s">
        <v>17</v>
      </c>
      <c r="F60" s="9" t="s">
        <v>20</v>
      </c>
      <c r="G60" s="9">
        <v>247224</v>
      </c>
      <c r="H60" s="10">
        <v>35</v>
      </c>
      <c r="I60" s="10">
        <v>110</v>
      </c>
      <c r="J60" s="10">
        <v>124</v>
      </c>
      <c r="K60" s="20">
        <f>J60+O60</f>
        <v>272.64864864864865</v>
      </c>
      <c r="L60" s="12"/>
      <c r="M60" s="12"/>
      <c r="N60" s="18">
        <f t="shared" si="0"/>
        <v>148.64864864864865</v>
      </c>
      <c r="O60" s="14">
        <f t="shared" si="1"/>
        <v>148.64864864864865</v>
      </c>
      <c r="P60" s="15">
        <f t="shared" si="2"/>
        <v>1</v>
      </c>
      <c r="Q60" s="44" t="s">
        <v>21</v>
      </c>
      <c r="R60" s="45"/>
      <c r="S60" s="1">
        <f t="shared" si="3"/>
        <v>148.64864864864865</v>
      </c>
      <c r="T60" s="1">
        <f t="shared" si="4"/>
        <v>0</v>
      </c>
    </row>
    <row r="61" spans="1:20" x14ac:dyDescent="0.25">
      <c r="A61" s="7">
        <v>58</v>
      </c>
      <c r="B61" s="46">
        <v>44070</v>
      </c>
      <c r="C61" s="47"/>
      <c r="D61" s="9" t="s">
        <v>78</v>
      </c>
      <c r="E61" s="9" t="s">
        <v>17</v>
      </c>
      <c r="F61" s="9" t="s">
        <v>67</v>
      </c>
      <c r="G61" s="9">
        <v>247187</v>
      </c>
      <c r="H61" s="10">
        <v>28</v>
      </c>
      <c r="I61" s="10">
        <v>100</v>
      </c>
      <c r="J61" s="10">
        <v>247</v>
      </c>
      <c r="K61" s="10">
        <v>313</v>
      </c>
      <c r="L61" s="12"/>
      <c r="M61" s="12"/>
      <c r="N61" s="13">
        <f t="shared" si="0"/>
        <v>66</v>
      </c>
      <c r="O61" s="14">
        <f t="shared" si="1"/>
        <v>135.13513513513513</v>
      </c>
      <c r="P61" s="15">
        <f t="shared" si="2"/>
        <v>0.4884</v>
      </c>
      <c r="Q61" s="44" t="s">
        <v>21</v>
      </c>
      <c r="R61" s="45"/>
      <c r="S61" s="1">
        <f t="shared" si="3"/>
        <v>66</v>
      </c>
      <c r="T61" s="1">
        <f t="shared" si="4"/>
        <v>0</v>
      </c>
    </row>
    <row r="62" spans="1:20" x14ac:dyDescent="0.25">
      <c r="A62" s="7">
        <v>59</v>
      </c>
      <c r="B62" s="46">
        <v>44070</v>
      </c>
      <c r="C62" s="47"/>
      <c r="D62" s="9" t="s">
        <v>50</v>
      </c>
      <c r="E62" s="9" t="s">
        <v>17</v>
      </c>
      <c r="F62" s="9" t="s">
        <v>28</v>
      </c>
      <c r="G62" s="9">
        <v>247187</v>
      </c>
      <c r="H62" s="10">
        <v>25</v>
      </c>
      <c r="I62" s="10">
        <v>100</v>
      </c>
      <c r="J62" s="10">
        <v>313</v>
      </c>
      <c r="K62" s="20">
        <f>J62+O62</f>
        <v>448.1351351351351</v>
      </c>
      <c r="L62" s="12"/>
      <c r="M62" s="12"/>
      <c r="N62" s="18">
        <f t="shared" si="0"/>
        <v>135.1351351351351</v>
      </c>
      <c r="O62" s="14">
        <f t="shared" si="1"/>
        <v>135.13513513513513</v>
      </c>
      <c r="P62" s="15">
        <f t="shared" si="2"/>
        <v>0.99999999999999978</v>
      </c>
      <c r="Q62" s="44" t="s">
        <v>21</v>
      </c>
      <c r="R62" s="45"/>
      <c r="S62" s="1">
        <f t="shared" si="3"/>
        <v>135.1351351351351</v>
      </c>
      <c r="T62" s="1">
        <f t="shared" si="4"/>
        <v>0</v>
      </c>
    </row>
    <row r="63" spans="1:20" x14ac:dyDescent="0.25">
      <c r="A63" s="7">
        <v>60</v>
      </c>
      <c r="B63" s="46"/>
      <c r="C63" s="47"/>
      <c r="D63" s="9"/>
      <c r="E63" s="9"/>
      <c r="F63" s="9"/>
      <c r="G63" s="9"/>
      <c r="H63" s="10"/>
      <c r="I63" s="10"/>
      <c r="J63" s="10"/>
      <c r="K63" s="10"/>
      <c r="L63" s="12"/>
      <c r="M63" s="12"/>
      <c r="N63" s="13">
        <f t="shared" si="0"/>
        <v>0</v>
      </c>
      <c r="O63" s="14">
        <f t="shared" si="1"/>
        <v>0</v>
      </c>
      <c r="P63" s="15" t="e">
        <f t="shared" si="2"/>
        <v>#DIV/0!</v>
      </c>
      <c r="Q63" s="44"/>
      <c r="R63" s="45"/>
      <c r="S63" s="1">
        <f t="shared" si="3"/>
        <v>0</v>
      </c>
      <c r="T63" s="1">
        <f t="shared" si="4"/>
        <v>0</v>
      </c>
    </row>
    <row r="64" spans="1:20" x14ac:dyDescent="0.25">
      <c r="A64" s="7">
        <v>61</v>
      </c>
      <c r="B64" s="42"/>
      <c r="C64" s="43"/>
      <c r="D64" s="16"/>
      <c r="E64" s="16"/>
      <c r="F64" s="16"/>
      <c r="G64" s="9"/>
      <c r="H64" s="10"/>
      <c r="I64" s="10"/>
      <c r="J64" s="12"/>
      <c r="K64" s="12"/>
      <c r="L64" s="12"/>
      <c r="M64" s="12"/>
      <c r="N64" s="13">
        <f t="shared" si="0"/>
        <v>0</v>
      </c>
      <c r="O64" s="14">
        <f t="shared" si="1"/>
        <v>0</v>
      </c>
      <c r="P64" s="15" t="e">
        <f t="shared" si="2"/>
        <v>#DIV/0!</v>
      </c>
      <c r="Q64" s="44"/>
      <c r="R64" s="45"/>
      <c r="S64" s="1">
        <f t="shared" si="3"/>
        <v>0</v>
      </c>
      <c r="T64" s="1">
        <f t="shared" si="4"/>
        <v>0</v>
      </c>
    </row>
    <row r="65" spans="1:20" x14ac:dyDescent="0.25">
      <c r="A65" s="7">
        <v>62</v>
      </c>
      <c r="B65" s="48"/>
      <c r="C65" s="49"/>
      <c r="D65" s="16"/>
      <c r="E65" s="16"/>
      <c r="F65" s="16"/>
      <c r="G65" s="9"/>
      <c r="H65" s="10"/>
      <c r="I65" s="10"/>
      <c r="J65" s="12"/>
      <c r="K65" s="12"/>
      <c r="L65" s="12"/>
      <c r="M65" s="12"/>
      <c r="N65" s="13">
        <f t="shared" si="0"/>
        <v>0</v>
      </c>
      <c r="O65" s="14">
        <f t="shared" si="1"/>
        <v>0</v>
      </c>
      <c r="P65" s="15" t="e">
        <f t="shared" si="2"/>
        <v>#DIV/0!</v>
      </c>
      <c r="Q65" s="44"/>
      <c r="R65" s="45"/>
      <c r="S65" s="1">
        <f t="shared" si="3"/>
        <v>0</v>
      </c>
      <c r="T65" s="1">
        <f t="shared" si="4"/>
        <v>0</v>
      </c>
    </row>
    <row r="66" spans="1:20" x14ac:dyDescent="0.25">
      <c r="A66" s="7">
        <v>63</v>
      </c>
      <c r="B66" s="42"/>
      <c r="C66" s="43"/>
      <c r="D66" s="8"/>
      <c r="E66" s="8"/>
      <c r="F66" s="8"/>
      <c r="G66" s="9"/>
      <c r="H66" s="10"/>
      <c r="I66" s="10"/>
      <c r="J66" s="11"/>
      <c r="K66" s="11"/>
      <c r="L66" s="12"/>
      <c r="M66" s="12"/>
      <c r="N66" s="13">
        <f t="shared" si="0"/>
        <v>0</v>
      </c>
      <c r="O66" s="14">
        <f t="shared" si="1"/>
        <v>0</v>
      </c>
      <c r="P66" s="15" t="e">
        <f t="shared" si="2"/>
        <v>#DIV/0!</v>
      </c>
      <c r="Q66" s="44"/>
      <c r="R66" s="45"/>
      <c r="S66" s="1">
        <f t="shared" si="3"/>
        <v>0</v>
      </c>
      <c r="T66" s="1">
        <f t="shared" si="4"/>
        <v>0</v>
      </c>
    </row>
    <row r="67" spans="1:20" x14ac:dyDescent="0.25">
      <c r="A67" s="7">
        <v>64</v>
      </c>
      <c r="B67" s="46"/>
      <c r="C67" s="47"/>
      <c r="D67" s="9"/>
      <c r="E67" s="9"/>
      <c r="F67" s="9"/>
      <c r="G67" s="9"/>
      <c r="H67" s="10"/>
      <c r="I67" s="10"/>
      <c r="J67" s="10"/>
      <c r="K67" s="10"/>
      <c r="L67" s="12"/>
      <c r="M67" s="12"/>
      <c r="N67" s="13">
        <f t="shared" si="0"/>
        <v>0</v>
      </c>
      <c r="O67" s="14">
        <f t="shared" si="1"/>
        <v>0</v>
      </c>
      <c r="P67" s="15" t="e">
        <f t="shared" si="2"/>
        <v>#DIV/0!</v>
      </c>
      <c r="Q67" s="44"/>
      <c r="R67" s="45"/>
      <c r="S67" s="1">
        <f t="shared" si="3"/>
        <v>0</v>
      </c>
      <c r="T67" s="1">
        <f t="shared" si="4"/>
        <v>0</v>
      </c>
    </row>
    <row r="68" spans="1:20" x14ac:dyDescent="0.25">
      <c r="A68" s="7">
        <v>65</v>
      </c>
      <c r="B68" s="46"/>
      <c r="C68" s="47"/>
      <c r="D68" s="9"/>
      <c r="E68" s="9"/>
      <c r="F68" s="9"/>
      <c r="G68" s="9"/>
      <c r="H68" s="10"/>
      <c r="I68" s="10"/>
      <c r="J68" s="10"/>
      <c r="K68" s="10"/>
      <c r="L68" s="12"/>
      <c r="M68" s="12"/>
      <c r="N68" s="13">
        <f t="shared" ref="N68:N73" si="5">S68+T68</f>
        <v>0</v>
      </c>
      <c r="O68" s="14">
        <f t="shared" ref="O68:O73" si="6">I68/0.74</f>
        <v>0</v>
      </c>
      <c r="P68" s="15" t="e">
        <f t="shared" ref="P68:P73" si="7">N68/O68</f>
        <v>#DIV/0!</v>
      </c>
      <c r="Q68" s="44"/>
      <c r="R68" s="45"/>
      <c r="S68" s="1">
        <f t="shared" si="3"/>
        <v>0</v>
      </c>
      <c r="T68" s="1">
        <f t="shared" si="4"/>
        <v>0</v>
      </c>
    </row>
    <row r="69" spans="1:20" x14ac:dyDescent="0.25">
      <c r="A69" s="7">
        <v>66</v>
      </c>
      <c r="B69" s="46"/>
      <c r="C69" s="47"/>
      <c r="D69" s="9"/>
      <c r="E69" s="9"/>
      <c r="F69" s="9"/>
      <c r="G69" s="9"/>
      <c r="H69" s="10"/>
      <c r="I69" s="10"/>
      <c r="J69" s="10"/>
      <c r="K69" s="10"/>
      <c r="L69" s="12"/>
      <c r="M69" s="12"/>
      <c r="N69" s="13">
        <f t="shared" si="5"/>
        <v>0</v>
      </c>
      <c r="O69" s="14">
        <f t="shared" si="6"/>
        <v>0</v>
      </c>
      <c r="P69" s="15" t="e">
        <f t="shared" si="7"/>
        <v>#DIV/0!</v>
      </c>
      <c r="Q69" s="44"/>
      <c r="R69" s="45"/>
      <c r="S69" s="1">
        <f t="shared" si="3"/>
        <v>0</v>
      </c>
      <c r="T69" s="1">
        <f t="shared" si="4"/>
        <v>0</v>
      </c>
    </row>
    <row r="70" spans="1:20" x14ac:dyDescent="0.25">
      <c r="A70" s="7">
        <v>67</v>
      </c>
      <c r="B70" s="46"/>
      <c r="C70" s="47"/>
      <c r="D70" s="9"/>
      <c r="E70" s="9"/>
      <c r="F70" s="9"/>
      <c r="G70" s="9"/>
      <c r="H70" s="10"/>
      <c r="I70" s="10"/>
      <c r="J70" s="10"/>
      <c r="K70" s="10"/>
      <c r="L70" s="12"/>
      <c r="M70" s="12"/>
      <c r="N70" s="13">
        <f t="shared" si="5"/>
        <v>0</v>
      </c>
      <c r="O70" s="14">
        <f t="shared" si="6"/>
        <v>0</v>
      </c>
      <c r="P70" s="15" t="e">
        <f t="shared" si="7"/>
        <v>#DIV/0!</v>
      </c>
      <c r="Q70" s="44"/>
      <c r="R70" s="45"/>
      <c r="S70" s="1">
        <f t="shared" si="3"/>
        <v>0</v>
      </c>
      <c r="T70" s="1">
        <f t="shared" si="4"/>
        <v>0</v>
      </c>
    </row>
    <row r="71" spans="1:20" x14ac:dyDescent="0.25">
      <c r="A71" s="7">
        <v>68</v>
      </c>
      <c r="B71" s="46"/>
      <c r="C71" s="47"/>
      <c r="D71" s="9"/>
      <c r="E71" s="9"/>
      <c r="F71" s="9"/>
      <c r="G71" s="9"/>
      <c r="H71" s="10"/>
      <c r="I71" s="10"/>
      <c r="J71" s="10"/>
      <c r="K71" s="10"/>
      <c r="L71" s="12"/>
      <c r="M71" s="12"/>
      <c r="N71" s="13">
        <f t="shared" si="5"/>
        <v>0</v>
      </c>
      <c r="O71" s="14">
        <f t="shared" si="6"/>
        <v>0</v>
      </c>
      <c r="P71" s="15" t="e">
        <f t="shared" si="7"/>
        <v>#DIV/0!</v>
      </c>
      <c r="Q71" s="44"/>
      <c r="R71" s="45"/>
      <c r="S71" s="1">
        <f t="shared" si="3"/>
        <v>0</v>
      </c>
      <c r="T71" s="1">
        <f t="shared" si="4"/>
        <v>0</v>
      </c>
    </row>
    <row r="72" spans="1:20" x14ac:dyDescent="0.25">
      <c r="A72" s="7">
        <v>69</v>
      </c>
      <c r="B72" s="46"/>
      <c r="C72" s="47"/>
      <c r="D72" s="9"/>
      <c r="E72" s="9"/>
      <c r="F72" s="9"/>
      <c r="G72" s="9"/>
      <c r="H72" s="10"/>
      <c r="I72" s="10"/>
      <c r="J72" s="10"/>
      <c r="K72" s="10"/>
      <c r="L72" s="12"/>
      <c r="M72" s="12"/>
      <c r="N72" s="13">
        <f t="shared" si="5"/>
        <v>0</v>
      </c>
      <c r="O72" s="14">
        <f t="shared" si="6"/>
        <v>0</v>
      </c>
      <c r="P72" s="15" t="e">
        <f t="shared" si="7"/>
        <v>#DIV/0!</v>
      </c>
      <c r="Q72" s="44"/>
      <c r="R72" s="45"/>
      <c r="S72" s="1">
        <f t="shared" si="3"/>
        <v>0</v>
      </c>
      <c r="T72" s="1">
        <f t="shared" si="4"/>
        <v>0</v>
      </c>
    </row>
    <row r="73" spans="1:20" x14ac:dyDescent="0.25">
      <c r="A73" s="7">
        <v>70</v>
      </c>
      <c r="B73" s="46"/>
      <c r="C73" s="47"/>
      <c r="D73" s="9"/>
      <c r="E73" s="9"/>
      <c r="F73" s="9"/>
      <c r="G73" s="9"/>
      <c r="H73" s="10"/>
      <c r="I73" s="10"/>
      <c r="J73" s="10"/>
      <c r="K73" s="10"/>
      <c r="L73" s="12"/>
      <c r="M73" s="12"/>
      <c r="N73" s="13">
        <f t="shared" si="5"/>
        <v>0</v>
      </c>
      <c r="O73" s="14">
        <f t="shared" si="6"/>
        <v>0</v>
      </c>
      <c r="P73" s="15" t="e">
        <f t="shared" si="7"/>
        <v>#DIV/0!</v>
      </c>
      <c r="Q73" s="44"/>
      <c r="R73" s="45"/>
      <c r="S73" s="1">
        <f>K73-J73</f>
        <v>0</v>
      </c>
      <c r="T73" s="1">
        <f>M73-L73</f>
        <v>0</v>
      </c>
    </row>
    <row r="84" spans="14:14" x14ac:dyDescent="0.25">
      <c r="N84" t="s">
        <v>79</v>
      </c>
    </row>
  </sheetData>
  <autoFilter ref="A3:AC73" xr:uid="{00000000-0009-0000-0000-000000000000}">
    <filterColumn colId="1" showButton="0"/>
    <filterColumn colId="16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144">
    <mergeCell ref="B73:C73"/>
    <mergeCell ref="Q73:R73"/>
    <mergeCell ref="B70:C70"/>
    <mergeCell ref="Q70:R70"/>
    <mergeCell ref="B71:C71"/>
    <mergeCell ref="Q71:R71"/>
    <mergeCell ref="B72:C72"/>
    <mergeCell ref="Q72:R72"/>
    <mergeCell ref="B67:C67"/>
    <mergeCell ref="Q67:R67"/>
    <mergeCell ref="B68:C68"/>
    <mergeCell ref="Q68:R68"/>
    <mergeCell ref="B69:C69"/>
    <mergeCell ref="Q69:R69"/>
    <mergeCell ref="B64:C64"/>
    <mergeCell ref="Q64:R64"/>
    <mergeCell ref="B65:C65"/>
    <mergeCell ref="Q65:R65"/>
    <mergeCell ref="B66:C66"/>
    <mergeCell ref="Q66:R66"/>
    <mergeCell ref="B61:C61"/>
    <mergeCell ref="Q61:R61"/>
    <mergeCell ref="B62:C62"/>
    <mergeCell ref="Q62:R62"/>
    <mergeCell ref="B63:C63"/>
    <mergeCell ref="Q63:R63"/>
    <mergeCell ref="B58:C58"/>
    <mergeCell ref="Q58:R58"/>
    <mergeCell ref="B59:C59"/>
    <mergeCell ref="Q59:R59"/>
    <mergeCell ref="B60:C60"/>
    <mergeCell ref="Q60:R60"/>
    <mergeCell ref="B55:C55"/>
    <mergeCell ref="Q55:R55"/>
    <mergeCell ref="B56:C56"/>
    <mergeCell ref="Q56:R56"/>
    <mergeCell ref="B57:C57"/>
    <mergeCell ref="Q57:R57"/>
    <mergeCell ref="B52:C52"/>
    <mergeCell ref="Q52:R52"/>
    <mergeCell ref="B53:C53"/>
    <mergeCell ref="Q53:R53"/>
    <mergeCell ref="B54:C54"/>
    <mergeCell ref="Q54:R54"/>
    <mergeCell ref="B49:C49"/>
    <mergeCell ref="Q49:R49"/>
    <mergeCell ref="B50:C50"/>
    <mergeCell ref="Q50:R50"/>
    <mergeCell ref="B51:C51"/>
    <mergeCell ref="Q51:R51"/>
    <mergeCell ref="B46:C46"/>
    <mergeCell ref="Q46:R46"/>
    <mergeCell ref="B47:C47"/>
    <mergeCell ref="Q47:R47"/>
    <mergeCell ref="B48:C48"/>
    <mergeCell ref="Q48:R48"/>
    <mergeCell ref="B43:C43"/>
    <mergeCell ref="Q43:R43"/>
    <mergeCell ref="B44:C44"/>
    <mergeCell ref="Q44:R44"/>
    <mergeCell ref="B45:C45"/>
    <mergeCell ref="Q45:R45"/>
    <mergeCell ref="B40:C40"/>
    <mergeCell ref="Q40:R40"/>
    <mergeCell ref="B41:C41"/>
    <mergeCell ref="Q41:R41"/>
    <mergeCell ref="B42:C42"/>
    <mergeCell ref="Q42:R42"/>
    <mergeCell ref="B37:C37"/>
    <mergeCell ref="Q37:R37"/>
    <mergeCell ref="B38:C38"/>
    <mergeCell ref="Q38:R38"/>
    <mergeCell ref="B39:C39"/>
    <mergeCell ref="Q39:R39"/>
    <mergeCell ref="B34:C34"/>
    <mergeCell ref="Q34:R34"/>
    <mergeCell ref="B35:C35"/>
    <mergeCell ref="Q35:R35"/>
    <mergeCell ref="B36:C36"/>
    <mergeCell ref="Q36:R36"/>
    <mergeCell ref="B31:C31"/>
    <mergeCell ref="Q31:R31"/>
    <mergeCell ref="B32:C32"/>
    <mergeCell ref="Q32:R32"/>
    <mergeCell ref="B33:C33"/>
    <mergeCell ref="Q33:R33"/>
    <mergeCell ref="B28:C28"/>
    <mergeCell ref="Q28:R28"/>
    <mergeCell ref="B29:C29"/>
    <mergeCell ref="Q29:R29"/>
    <mergeCell ref="B30:C30"/>
    <mergeCell ref="Q30:R30"/>
    <mergeCell ref="B25:C25"/>
    <mergeCell ref="Q25:R25"/>
    <mergeCell ref="B26:C26"/>
    <mergeCell ref="Q26:R26"/>
    <mergeCell ref="B27:C27"/>
    <mergeCell ref="Q27:R27"/>
    <mergeCell ref="B22:C22"/>
    <mergeCell ref="Q22:R22"/>
    <mergeCell ref="B23:C23"/>
    <mergeCell ref="Q23:R23"/>
    <mergeCell ref="B24:C24"/>
    <mergeCell ref="Q24:R24"/>
    <mergeCell ref="B19:C19"/>
    <mergeCell ref="Q19:R19"/>
    <mergeCell ref="B20:C20"/>
    <mergeCell ref="Q20:R20"/>
    <mergeCell ref="B21:C21"/>
    <mergeCell ref="Q21:R21"/>
    <mergeCell ref="B17:C17"/>
    <mergeCell ref="Q17:R17"/>
    <mergeCell ref="B18:C18"/>
    <mergeCell ref="Q18:R18"/>
    <mergeCell ref="B13:C13"/>
    <mergeCell ref="Q13:R13"/>
    <mergeCell ref="B14:C14"/>
    <mergeCell ref="Q14:R14"/>
    <mergeCell ref="B15:C15"/>
    <mergeCell ref="Q15:R15"/>
    <mergeCell ref="A1:R2"/>
    <mergeCell ref="U1:AC29"/>
    <mergeCell ref="B3:C3"/>
    <mergeCell ref="Q3:R3"/>
    <mergeCell ref="B4:C4"/>
    <mergeCell ref="Q4:R4"/>
    <mergeCell ref="B5:C5"/>
    <mergeCell ref="Q5:R5"/>
    <mergeCell ref="B6:C6"/>
    <mergeCell ref="Q6:R6"/>
    <mergeCell ref="B10:C10"/>
    <mergeCell ref="Q10:R10"/>
    <mergeCell ref="B11:C11"/>
    <mergeCell ref="Q11:R11"/>
    <mergeCell ref="B12:C12"/>
    <mergeCell ref="Q12:R12"/>
    <mergeCell ref="B7:C7"/>
    <mergeCell ref="Q7:R7"/>
    <mergeCell ref="B8:C8"/>
    <mergeCell ref="Q8:R8"/>
    <mergeCell ref="B9:C9"/>
    <mergeCell ref="Q9:R9"/>
    <mergeCell ref="B16:C16"/>
    <mergeCell ref="Q16:R16"/>
  </mergeCells>
  <printOptions horizontalCentered="1"/>
  <pageMargins left="0.25" right="0.25" top="0.5" bottom="0.25" header="0.3" footer="0.3"/>
  <pageSetup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R192"/>
  <sheetViews>
    <sheetView tabSelected="1" topLeftCell="O1" zoomScale="40" zoomScaleNormal="40" workbookViewId="0">
      <selection activeCell="BQ80" sqref="BQ80"/>
    </sheetView>
  </sheetViews>
  <sheetFormatPr defaultRowHeight="15" x14ac:dyDescent="0.25"/>
  <cols>
    <col min="3" max="3" width="9.7109375" bestFit="1" customWidth="1"/>
    <col min="5" max="5" width="10.85546875" bestFit="1" customWidth="1"/>
    <col min="7" max="7" width="12.140625" bestFit="1" customWidth="1"/>
    <col min="8" max="8" width="12.42578125" bestFit="1" customWidth="1"/>
    <col min="9" max="9" width="20.42578125" bestFit="1" customWidth="1"/>
    <col min="10" max="10" width="15.28515625" bestFit="1" customWidth="1"/>
  </cols>
  <sheetData>
    <row r="1" spans="2:96" ht="21.75" thickTop="1" x14ac:dyDescent="0.35">
      <c r="B1" s="52" t="s">
        <v>80</v>
      </c>
      <c r="C1" s="52"/>
      <c r="D1" s="52"/>
      <c r="E1" s="52"/>
      <c r="F1" s="52"/>
      <c r="G1" s="52"/>
      <c r="H1" s="52"/>
      <c r="I1" s="52"/>
      <c r="J1" s="52"/>
      <c r="M1" s="53" t="s">
        <v>81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5"/>
    </row>
    <row r="2" spans="2:96" x14ac:dyDescent="0.25">
      <c r="B2" s="1" t="s">
        <v>1</v>
      </c>
      <c r="C2" s="1" t="s">
        <v>82</v>
      </c>
      <c r="D2" s="1" t="s">
        <v>83</v>
      </c>
      <c r="E2" s="1" t="s">
        <v>7</v>
      </c>
      <c r="F2" s="1" t="s">
        <v>84</v>
      </c>
      <c r="G2" s="1" t="s">
        <v>13</v>
      </c>
      <c r="H2" s="1" t="s">
        <v>85</v>
      </c>
      <c r="I2" s="23" t="s">
        <v>86</v>
      </c>
      <c r="J2" s="1" t="s">
        <v>87</v>
      </c>
      <c r="M2" s="5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8"/>
    </row>
    <row r="3" spans="2:96" x14ac:dyDescent="0.25">
      <c r="B3" s="24">
        <f>'Wk3'!B4:C4</f>
        <v>44035</v>
      </c>
      <c r="C3" s="25">
        <f>'Wk3'!G4</f>
        <v>246991</v>
      </c>
      <c r="D3" s="1">
        <f>'Wk3'!H4</f>
        <v>34</v>
      </c>
      <c r="E3" s="1">
        <f>'Wk3'!I4</f>
        <v>100</v>
      </c>
      <c r="F3" s="1">
        <f>'Wk3'!N4</f>
        <v>135</v>
      </c>
      <c r="G3" s="26">
        <f>'Wk3'!O4</f>
        <v>135.13513513513513</v>
      </c>
      <c r="H3" s="26">
        <f>G3*0.05</f>
        <v>6.756756756756757</v>
      </c>
      <c r="I3" s="26">
        <f>G3+H3</f>
        <v>141.89189189189187</v>
      </c>
      <c r="J3" s="26">
        <f>G3-H3</f>
        <v>128.37837837837839</v>
      </c>
      <c r="M3" s="56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8"/>
    </row>
    <row r="4" spans="2:96" x14ac:dyDescent="0.25">
      <c r="B4" s="24">
        <f>'Wk3'!B5:C5</f>
        <v>44036</v>
      </c>
      <c r="C4" s="25">
        <f>'Wk3'!G5</f>
        <v>246991</v>
      </c>
      <c r="D4" s="1">
        <f>'Wk3'!H5</f>
        <v>37</v>
      </c>
      <c r="E4" s="1">
        <f>'Wk3'!I5</f>
        <v>100</v>
      </c>
      <c r="F4" s="1">
        <f>'Wk3'!N5</f>
        <v>133</v>
      </c>
      <c r="G4" s="26">
        <f>'Wk3'!O5</f>
        <v>135.13513513513513</v>
      </c>
      <c r="H4" s="26">
        <f t="shared" ref="H4:H67" si="0">G4*0.05</f>
        <v>6.756756756756757</v>
      </c>
      <c r="I4" s="26">
        <f t="shared" ref="I4:I67" si="1">G4+H4</f>
        <v>141.89189189189187</v>
      </c>
      <c r="J4" s="26">
        <f t="shared" ref="J4:J67" si="2">G4-H4</f>
        <v>128.37837837837839</v>
      </c>
      <c r="M4" s="56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8"/>
    </row>
    <row r="5" spans="2:96" x14ac:dyDescent="0.25">
      <c r="B5" s="24">
        <f>'Wk3'!B6:C6</f>
        <v>44036</v>
      </c>
      <c r="C5" s="25">
        <f>'Wk3'!G6</f>
        <v>246991</v>
      </c>
      <c r="D5" s="1">
        <f>'Wk3'!H6</f>
        <v>38</v>
      </c>
      <c r="E5" s="1">
        <f>'Wk3'!I6</f>
        <v>100</v>
      </c>
      <c r="F5" s="1">
        <f>'Wk3'!N6</f>
        <v>135</v>
      </c>
      <c r="G5" s="26">
        <f>'Wk3'!O6</f>
        <v>135.13513513513513</v>
      </c>
      <c r="H5" s="26">
        <f t="shared" si="0"/>
        <v>6.756756756756757</v>
      </c>
      <c r="I5" s="26">
        <f t="shared" si="1"/>
        <v>141.89189189189187</v>
      </c>
      <c r="J5" s="26">
        <f t="shared" si="2"/>
        <v>128.37837837837839</v>
      </c>
      <c r="M5" s="56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8"/>
    </row>
    <row r="6" spans="2:96" ht="15.75" thickBot="1" x14ac:dyDescent="0.3">
      <c r="B6" s="24">
        <f>'Wk3'!B7:C7</f>
        <v>44037</v>
      </c>
      <c r="C6" s="25">
        <f>'Wk3'!G7</f>
        <v>247188</v>
      </c>
      <c r="D6" s="1">
        <f>'Wk3'!H7</f>
        <v>26</v>
      </c>
      <c r="E6" s="1">
        <f>'Wk3'!I7</f>
        <v>110</v>
      </c>
      <c r="F6" s="1">
        <f>'Wk3'!N7</f>
        <v>149</v>
      </c>
      <c r="G6" s="26">
        <f>'Wk3'!O7</f>
        <v>148.64864864864865</v>
      </c>
      <c r="H6" s="26">
        <f t="shared" si="0"/>
        <v>7.4324324324324325</v>
      </c>
      <c r="I6" s="26">
        <f t="shared" si="1"/>
        <v>156.08108108108107</v>
      </c>
      <c r="J6" s="26">
        <f t="shared" si="2"/>
        <v>141.21621621621622</v>
      </c>
      <c r="M6" s="59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1"/>
    </row>
    <row r="7" spans="2:96" ht="15.75" thickTop="1" x14ac:dyDescent="0.25">
      <c r="B7" s="24">
        <f>'Wk3'!B8:C8</f>
        <v>44037</v>
      </c>
      <c r="C7" s="25">
        <f>'Wk3'!G8</f>
        <v>247188</v>
      </c>
      <c r="D7" s="1">
        <f>'Wk3'!H8</f>
        <v>25</v>
      </c>
      <c r="E7" s="1">
        <f>'Wk3'!I8</f>
        <v>110</v>
      </c>
      <c r="F7" s="1">
        <f>'Wk3'!N8</f>
        <v>144</v>
      </c>
      <c r="G7" s="26">
        <f>'Wk3'!O8</f>
        <v>148.64864864864865</v>
      </c>
      <c r="H7" s="26">
        <f t="shared" si="0"/>
        <v>7.4324324324324325</v>
      </c>
      <c r="I7" s="26">
        <f t="shared" si="1"/>
        <v>156.08108108108107</v>
      </c>
      <c r="J7" s="26">
        <f t="shared" si="2"/>
        <v>141.21621621621622</v>
      </c>
    </row>
    <row r="8" spans="2:96" x14ac:dyDescent="0.25">
      <c r="B8" s="24">
        <f>'Wk3'!B9:C9</f>
        <v>44037</v>
      </c>
      <c r="C8" s="25">
        <f>'Wk3'!G9</f>
        <v>247188</v>
      </c>
      <c r="D8" s="1">
        <f>'Wk3'!H9</f>
        <v>27</v>
      </c>
      <c r="E8" s="1">
        <f>'Wk3'!I9</f>
        <v>110</v>
      </c>
      <c r="F8" s="1">
        <f>'Wk3'!N9</f>
        <v>110</v>
      </c>
      <c r="G8" s="26">
        <f>'Wk3'!O9</f>
        <v>148.64864864864865</v>
      </c>
      <c r="H8" s="26">
        <f t="shared" si="0"/>
        <v>7.4324324324324325</v>
      </c>
      <c r="I8" s="26">
        <f t="shared" si="1"/>
        <v>156.08108108108107</v>
      </c>
      <c r="J8" s="26">
        <f t="shared" si="2"/>
        <v>141.21621621621622</v>
      </c>
    </row>
    <row r="9" spans="2:96" x14ac:dyDescent="0.25">
      <c r="B9" s="24">
        <f>'Wk3'!B10:C10</f>
        <v>44039</v>
      </c>
      <c r="C9" s="25">
        <f>'Wk3'!G10</f>
        <v>246991</v>
      </c>
      <c r="D9" s="1">
        <f>'Wk3'!H10</f>
        <v>1</v>
      </c>
      <c r="E9" s="1">
        <f>'Wk3'!I10</f>
        <v>106</v>
      </c>
      <c r="F9" s="1">
        <f>'Wk3'!N10</f>
        <v>142</v>
      </c>
      <c r="G9" s="26">
        <f>'Wk3'!O10</f>
        <v>143.24324324324326</v>
      </c>
      <c r="H9" s="26">
        <f t="shared" si="0"/>
        <v>7.1621621621621632</v>
      </c>
      <c r="I9" s="26">
        <f t="shared" si="1"/>
        <v>150.40540540540542</v>
      </c>
      <c r="J9" s="26">
        <f t="shared" si="2"/>
        <v>136.08108108108109</v>
      </c>
    </row>
    <row r="10" spans="2:96" x14ac:dyDescent="0.25">
      <c r="B10" s="24">
        <f>'Wk3'!B11:C11</f>
        <v>44039</v>
      </c>
      <c r="C10" s="25">
        <f>'Wk3'!G11</f>
        <v>247187</v>
      </c>
      <c r="D10" s="1">
        <f>'Wk3'!H11</f>
        <v>30</v>
      </c>
      <c r="E10" s="1">
        <f>'Wk3'!I11</f>
        <v>100</v>
      </c>
      <c r="F10" s="1">
        <f>'Wk3'!N11</f>
        <v>23</v>
      </c>
      <c r="G10" s="26">
        <f>'Wk3'!O11</f>
        <v>135.13513513513513</v>
      </c>
      <c r="H10" s="26">
        <f t="shared" si="0"/>
        <v>6.756756756756757</v>
      </c>
      <c r="I10" s="26">
        <f t="shared" si="1"/>
        <v>141.89189189189187</v>
      </c>
      <c r="J10" s="26">
        <f t="shared" si="2"/>
        <v>128.37837837837839</v>
      </c>
    </row>
    <row r="11" spans="2:96" x14ac:dyDescent="0.25">
      <c r="B11" s="24">
        <f>'Wk3'!B12:C12</f>
        <v>44039</v>
      </c>
      <c r="C11" s="25">
        <f>'Wk3'!G12</f>
        <v>246991</v>
      </c>
      <c r="D11" s="1">
        <f>'Wk3'!H12</f>
        <v>3</v>
      </c>
      <c r="E11" s="1">
        <f>'Wk3'!I12</f>
        <v>106</v>
      </c>
      <c r="F11" s="1">
        <f>'Wk3'!N12</f>
        <v>113</v>
      </c>
      <c r="G11" s="26">
        <f>'Wk3'!O12</f>
        <v>143.24324324324326</v>
      </c>
      <c r="H11" s="26">
        <f t="shared" si="0"/>
        <v>7.1621621621621632</v>
      </c>
      <c r="I11" s="26">
        <f t="shared" si="1"/>
        <v>150.40540540540542</v>
      </c>
      <c r="J11" s="26">
        <f t="shared" si="2"/>
        <v>136.08108108108109</v>
      </c>
    </row>
    <row r="12" spans="2:96" x14ac:dyDescent="0.25">
      <c r="B12" s="24">
        <f>'Wk3'!B13:C13</f>
        <v>44040</v>
      </c>
      <c r="C12" s="25">
        <f>'Wk3'!G13</f>
        <v>246991</v>
      </c>
      <c r="D12" s="1">
        <f>'Wk3'!H13</f>
        <v>69</v>
      </c>
      <c r="E12" s="1">
        <f>'Wk3'!I13</f>
        <v>100</v>
      </c>
      <c r="F12" s="1">
        <f>'Wk3'!N13</f>
        <v>127</v>
      </c>
      <c r="G12" s="26">
        <f>'Wk3'!O13</f>
        <v>135.13513513513513</v>
      </c>
      <c r="H12" s="26">
        <f t="shared" si="0"/>
        <v>6.756756756756757</v>
      </c>
      <c r="I12" s="26">
        <f t="shared" si="1"/>
        <v>141.89189189189187</v>
      </c>
      <c r="J12" s="26">
        <f t="shared" si="2"/>
        <v>128.37837837837839</v>
      </c>
    </row>
    <row r="13" spans="2:96" x14ac:dyDescent="0.25">
      <c r="B13" s="24">
        <f>'Wk3'!B14:C14</f>
        <v>44040</v>
      </c>
      <c r="C13" s="25">
        <f>'Wk3'!G14</f>
        <v>246991</v>
      </c>
      <c r="D13" s="1">
        <f>'Wk3'!H14</f>
        <v>71</v>
      </c>
      <c r="E13" s="1">
        <f>'Wk3'!I14</f>
        <v>100</v>
      </c>
      <c r="F13" s="1">
        <f>'Wk3'!N14</f>
        <v>135</v>
      </c>
      <c r="G13" s="26">
        <f>'Wk3'!O14</f>
        <v>135.13513513513513</v>
      </c>
      <c r="H13" s="26">
        <f t="shared" si="0"/>
        <v>6.756756756756757</v>
      </c>
      <c r="I13" s="26">
        <f t="shared" si="1"/>
        <v>141.89189189189187</v>
      </c>
      <c r="J13" s="26">
        <f t="shared" si="2"/>
        <v>128.37837837837839</v>
      </c>
    </row>
    <row r="14" spans="2:96" x14ac:dyDescent="0.25">
      <c r="B14" s="24">
        <f>'Wk3'!B15:C15</f>
        <v>44041</v>
      </c>
      <c r="C14" s="25">
        <f>'Wk3'!G15</f>
        <v>246991</v>
      </c>
      <c r="D14" s="1">
        <f>'Wk3'!H15</f>
        <v>5</v>
      </c>
      <c r="E14" s="1">
        <f>'Wk3'!I15</f>
        <v>99</v>
      </c>
      <c r="F14" s="1">
        <f>'Wk3'!N15</f>
        <v>129</v>
      </c>
      <c r="G14" s="26">
        <f>'Wk3'!O15</f>
        <v>133.78378378378378</v>
      </c>
      <c r="H14" s="26">
        <f t="shared" si="0"/>
        <v>6.6891891891891895</v>
      </c>
      <c r="I14" s="26">
        <f t="shared" si="1"/>
        <v>140.47297297297297</v>
      </c>
      <c r="J14" s="26">
        <f t="shared" si="2"/>
        <v>127.09459459459458</v>
      </c>
    </row>
    <row r="15" spans="2:96" x14ac:dyDescent="0.25">
      <c r="B15" s="24">
        <f>'Wk3'!B16:C16</f>
        <v>44041</v>
      </c>
      <c r="C15" s="25">
        <f>'Wk3'!G16</f>
        <v>246991</v>
      </c>
      <c r="D15" s="1">
        <f>'Wk3'!H16</f>
        <v>6</v>
      </c>
      <c r="E15" s="1">
        <f>'Wk3'!I16</f>
        <v>99</v>
      </c>
      <c r="F15" s="1">
        <f>'Wk3'!N16</f>
        <v>151</v>
      </c>
      <c r="G15" s="26">
        <f>'Wk3'!O16</f>
        <v>133.78378378378378</v>
      </c>
      <c r="H15" s="26">
        <f t="shared" si="0"/>
        <v>6.6891891891891895</v>
      </c>
      <c r="I15" s="26">
        <f t="shared" si="1"/>
        <v>140.47297297297297</v>
      </c>
      <c r="J15" s="26">
        <f t="shared" si="2"/>
        <v>127.09459459459458</v>
      </c>
    </row>
    <row r="16" spans="2:96" x14ac:dyDescent="0.25">
      <c r="B16" s="24">
        <f>'Wk3'!B17:C17</f>
        <v>44041</v>
      </c>
      <c r="C16" s="25">
        <f>'Wk3'!G17</f>
        <v>247188</v>
      </c>
      <c r="D16" s="1">
        <f>'Wk3'!H17</f>
        <v>137</v>
      </c>
      <c r="E16" s="1">
        <f>'Wk3'!I17</f>
        <v>100</v>
      </c>
      <c r="F16" s="1">
        <f>'Wk3'!N17</f>
        <v>135.1351351351351</v>
      </c>
      <c r="G16" s="26">
        <f>'Wk3'!O17</f>
        <v>135.13513513513513</v>
      </c>
      <c r="H16" s="26">
        <f t="shared" si="0"/>
        <v>6.756756756756757</v>
      </c>
      <c r="I16" s="26">
        <f t="shared" si="1"/>
        <v>141.89189189189187</v>
      </c>
      <c r="J16" s="26">
        <f t="shared" si="2"/>
        <v>128.37837837837839</v>
      </c>
    </row>
    <row r="17" spans="2:10" x14ac:dyDescent="0.25">
      <c r="B17" s="24">
        <f>'Wk3'!B18:C18</f>
        <v>44042</v>
      </c>
      <c r="C17" s="25">
        <f>'Wk3'!G18</f>
        <v>247188</v>
      </c>
      <c r="D17" s="1">
        <f>'Wk3'!H18</f>
        <v>138</v>
      </c>
      <c r="E17" s="1">
        <f>'Wk3'!I18</f>
        <v>100</v>
      </c>
      <c r="F17" s="1">
        <f>'Wk3'!N18</f>
        <v>135</v>
      </c>
      <c r="G17" s="26">
        <f>'Wk3'!O18</f>
        <v>135.13513513513513</v>
      </c>
      <c r="H17" s="26">
        <f t="shared" si="0"/>
        <v>6.756756756756757</v>
      </c>
      <c r="I17" s="26">
        <f t="shared" si="1"/>
        <v>141.89189189189187</v>
      </c>
      <c r="J17" s="26">
        <f t="shared" si="2"/>
        <v>128.37837837837839</v>
      </c>
    </row>
    <row r="18" spans="2:10" x14ac:dyDescent="0.25">
      <c r="B18" s="24">
        <f>'Wk3'!B19:C19</f>
        <v>44042</v>
      </c>
      <c r="C18" s="25">
        <f>'Wk3'!G19</f>
        <v>247188</v>
      </c>
      <c r="D18" s="1">
        <f>'Wk3'!H19</f>
        <v>89</v>
      </c>
      <c r="E18" s="1">
        <f>'Wk3'!I19</f>
        <v>110</v>
      </c>
      <c r="F18" s="1">
        <f>'Wk3'!N19</f>
        <v>148.64864864864865</v>
      </c>
      <c r="G18" s="26">
        <f>'Wk3'!O19</f>
        <v>148.64864864864865</v>
      </c>
      <c r="H18" s="26">
        <f t="shared" si="0"/>
        <v>7.4324324324324325</v>
      </c>
      <c r="I18" s="26">
        <f t="shared" si="1"/>
        <v>156.08108108108107</v>
      </c>
      <c r="J18" s="26">
        <f t="shared" si="2"/>
        <v>141.21621621621622</v>
      </c>
    </row>
    <row r="19" spans="2:10" x14ac:dyDescent="0.25">
      <c r="B19" s="24">
        <f>'Wk3'!B20:C20</f>
        <v>44043</v>
      </c>
      <c r="C19" s="25">
        <f>'Wk3'!G20</f>
        <v>247187</v>
      </c>
      <c r="D19" s="1">
        <f>'Wk3'!H20</f>
        <v>29</v>
      </c>
      <c r="E19" s="1">
        <f>'Wk3'!I20</f>
        <v>100</v>
      </c>
      <c r="F19" s="1">
        <f>'Wk3'!N20</f>
        <v>135.13513513513513</v>
      </c>
      <c r="G19" s="26">
        <f>'Wk3'!O20</f>
        <v>135.13513513513513</v>
      </c>
      <c r="H19" s="26">
        <f t="shared" si="0"/>
        <v>6.756756756756757</v>
      </c>
      <c r="I19" s="26">
        <f t="shared" si="1"/>
        <v>141.89189189189187</v>
      </c>
      <c r="J19" s="26">
        <f t="shared" si="2"/>
        <v>128.37837837837839</v>
      </c>
    </row>
    <row r="20" spans="2:10" x14ac:dyDescent="0.25">
      <c r="B20" s="24">
        <f>'Wk3'!B21:C21</f>
        <v>44043</v>
      </c>
      <c r="C20" s="25">
        <f>'Wk3'!G21</f>
        <v>247188</v>
      </c>
      <c r="D20" s="1">
        <f>'Wk3'!H21</f>
        <v>92</v>
      </c>
      <c r="E20" s="1">
        <f>'Wk3'!I21</f>
        <v>110</v>
      </c>
      <c r="F20" s="1">
        <f>'Wk3'!N21</f>
        <v>148.64864864864865</v>
      </c>
      <c r="G20" s="26">
        <f>'Wk3'!O21</f>
        <v>148.64864864864865</v>
      </c>
      <c r="H20" s="26">
        <f t="shared" si="0"/>
        <v>7.4324324324324325</v>
      </c>
      <c r="I20" s="26">
        <f t="shared" si="1"/>
        <v>156.08108108108107</v>
      </c>
      <c r="J20" s="26">
        <f t="shared" si="2"/>
        <v>141.21621621621622</v>
      </c>
    </row>
    <row r="21" spans="2:10" x14ac:dyDescent="0.25">
      <c r="B21" s="24">
        <f>'Wk3'!B22:C22</f>
        <v>44044</v>
      </c>
      <c r="C21" s="25">
        <f>'Wk3'!G22</f>
        <v>247224</v>
      </c>
      <c r="D21" s="1">
        <f>'Wk3'!H22</f>
        <v>22</v>
      </c>
      <c r="E21" s="1">
        <f>'Wk3'!I22</f>
        <v>110</v>
      </c>
      <c r="F21" s="1">
        <f>'Wk3'!N22</f>
        <v>148</v>
      </c>
      <c r="G21" s="26">
        <f>'Wk3'!O22</f>
        <v>148.64864864864865</v>
      </c>
      <c r="H21" s="26">
        <f t="shared" si="0"/>
        <v>7.4324324324324325</v>
      </c>
      <c r="I21" s="26">
        <f t="shared" si="1"/>
        <v>156.08108108108107</v>
      </c>
      <c r="J21" s="26">
        <f t="shared" si="2"/>
        <v>141.21621621621622</v>
      </c>
    </row>
    <row r="22" spans="2:10" x14ac:dyDescent="0.25">
      <c r="B22" s="24">
        <f>'Wk3'!B23:C23</f>
        <v>44044</v>
      </c>
      <c r="C22" s="25">
        <f>'Wk3'!G23</f>
        <v>247224</v>
      </c>
      <c r="D22" s="1">
        <f>'Wk3'!H23</f>
        <v>67</v>
      </c>
      <c r="E22" s="1">
        <f>'Wk3'!I23</f>
        <v>110</v>
      </c>
      <c r="F22" s="1">
        <f>'Wk3'!N23</f>
        <v>154</v>
      </c>
      <c r="G22" s="26">
        <f>'Wk3'!O23</f>
        <v>148.64864864864865</v>
      </c>
      <c r="H22" s="26">
        <f t="shared" si="0"/>
        <v>7.4324324324324325</v>
      </c>
      <c r="I22" s="26">
        <f t="shared" si="1"/>
        <v>156.08108108108107</v>
      </c>
      <c r="J22" s="26">
        <f t="shared" si="2"/>
        <v>141.21621621621622</v>
      </c>
    </row>
    <row r="23" spans="2:10" x14ac:dyDescent="0.25">
      <c r="B23" s="24">
        <f>'Wk3'!B24:C24</f>
        <v>44044</v>
      </c>
      <c r="C23" s="25">
        <f>'Wk3'!G24</f>
        <v>247224</v>
      </c>
      <c r="D23" s="1">
        <f>'Wk3'!H24</f>
        <v>68</v>
      </c>
      <c r="E23" s="1">
        <f>'Wk3'!I24</f>
        <v>110</v>
      </c>
      <c r="F23" s="1">
        <f>'Wk3'!N24</f>
        <v>153</v>
      </c>
      <c r="G23" s="26">
        <f>'Wk3'!O24</f>
        <v>148.64864864864865</v>
      </c>
      <c r="H23" s="26">
        <f t="shared" si="0"/>
        <v>7.4324324324324325</v>
      </c>
      <c r="I23" s="26">
        <f t="shared" si="1"/>
        <v>156.08108108108107</v>
      </c>
      <c r="J23" s="26">
        <f t="shared" si="2"/>
        <v>141.21621621621622</v>
      </c>
    </row>
    <row r="24" spans="2:10" x14ac:dyDescent="0.25">
      <c r="B24" s="24">
        <f>'Wk3'!B25:C25</f>
        <v>44044</v>
      </c>
      <c r="C24" s="25">
        <f>'Wk3'!G25</f>
        <v>247224</v>
      </c>
      <c r="D24" s="1">
        <f>'Wk3'!H25</f>
        <v>65</v>
      </c>
      <c r="E24" s="1">
        <f>'Wk3'!I25</f>
        <v>110</v>
      </c>
      <c r="F24" s="1">
        <f>'Wk3'!N25</f>
        <v>148.64864864864865</v>
      </c>
      <c r="G24" s="26">
        <f>'Wk3'!O25</f>
        <v>148.64864864864865</v>
      </c>
      <c r="H24" s="26">
        <f t="shared" si="0"/>
        <v>7.4324324324324325</v>
      </c>
      <c r="I24" s="26">
        <f t="shared" si="1"/>
        <v>156.08108108108107</v>
      </c>
      <c r="J24" s="26">
        <f t="shared" si="2"/>
        <v>141.21621621621622</v>
      </c>
    </row>
    <row r="25" spans="2:10" x14ac:dyDescent="0.25">
      <c r="B25" s="24">
        <f>'Wk3'!B26:C26</f>
        <v>44046</v>
      </c>
      <c r="C25" s="25">
        <f>'Wk3'!G26</f>
        <v>247224</v>
      </c>
      <c r="D25" s="1">
        <f>'Wk3'!H26</f>
        <v>66</v>
      </c>
      <c r="E25" s="1">
        <f>'Wk3'!I26</f>
        <v>110</v>
      </c>
      <c r="F25" s="1">
        <f>'Wk3'!N26</f>
        <v>178</v>
      </c>
      <c r="G25" s="26">
        <f>'Wk3'!O26</f>
        <v>148.64864864864865</v>
      </c>
      <c r="H25" s="26">
        <f t="shared" si="0"/>
        <v>7.4324324324324325</v>
      </c>
      <c r="I25" s="26">
        <f t="shared" si="1"/>
        <v>156.08108108108107</v>
      </c>
      <c r="J25" s="26">
        <f t="shared" si="2"/>
        <v>141.21621621621622</v>
      </c>
    </row>
    <row r="26" spans="2:10" x14ac:dyDescent="0.25">
      <c r="B26" s="24">
        <f>'Wk3'!B27:C27</f>
        <v>44046</v>
      </c>
      <c r="C26" s="25">
        <f>'Wk3'!G27</f>
        <v>246991</v>
      </c>
      <c r="D26" s="1">
        <f>'Wk3'!H27</f>
        <v>102</v>
      </c>
      <c r="E26" s="1">
        <f>'Wk3'!I27</f>
        <v>100</v>
      </c>
      <c r="F26" s="1">
        <f>'Wk3'!N27</f>
        <v>107</v>
      </c>
      <c r="G26" s="26">
        <f>'Wk3'!O27</f>
        <v>135.13513513513513</v>
      </c>
      <c r="H26" s="26">
        <f t="shared" si="0"/>
        <v>6.756756756756757</v>
      </c>
      <c r="I26" s="26">
        <f t="shared" si="1"/>
        <v>141.89189189189187</v>
      </c>
      <c r="J26" s="26">
        <f t="shared" si="2"/>
        <v>128.37837837837839</v>
      </c>
    </row>
    <row r="27" spans="2:10" x14ac:dyDescent="0.25">
      <c r="B27" s="24">
        <f>'Wk3'!B28:C28</f>
        <v>44047</v>
      </c>
      <c r="C27" s="25">
        <f>'Wk3'!G28</f>
        <v>246991</v>
      </c>
      <c r="D27" s="1">
        <f>'Wk3'!H28</f>
        <v>101</v>
      </c>
      <c r="E27" s="1">
        <f>'Wk3'!I28</f>
        <v>100</v>
      </c>
      <c r="F27" s="1">
        <f>'Wk3'!N28</f>
        <v>130</v>
      </c>
      <c r="G27" s="26">
        <f>'Wk3'!O28</f>
        <v>135.13513513513513</v>
      </c>
      <c r="H27" s="26">
        <f t="shared" si="0"/>
        <v>6.756756756756757</v>
      </c>
      <c r="I27" s="26">
        <f t="shared" si="1"/>
        <v>141.89189189189187</v>
      </c>
      <c r="J27" s="26">
        <f t="shared" si="2"/>
        <v>128.37837837837839</v>
      </c>
    </row>
    <row r="28" spans="2:10" x14ac:dyDescent="0.25">
      <c r="B28" s="24">
        <f>'Wk3'!B29:C29</f>
        <v>44047</v>
      </c>
      <c r="C28" s="25">
        <f>'Wk3'!G29</f>
        <v>246991</v>
      </c>
      <c r="D28" s="1">
        <f>'Wk3'!H29</f>
        <v>104</v>
      </c>
      <c r="E28" s="1">
        <f>'Wk3'!I29</f>
        <v>100</v>
      </c>
      <c r="F28" s="1">
        <f>'Wk3'!N29</f>
        <v>132</v>
      </c>
      <c r="G28" s="26">
        <f>'Wk3'!O29</f>
        <v>135.13513513513513</v>
      </c>
      <c r="H28" s="26">
        <f t="shared" si="0"/>
        <v>6.756756756756757</v>
      </c>
      <c r="I28" s="26">
        <f t="shared" si="1"/>
        <v>141.89189189189187</v>
      </c>
      <c r="J28" s="26">
        <f t="shared" si="2"/>
        <v>128.37837837837839</v>
      </c>
    </row>
    <row r="29" spans="2:10" x14ac:dyDescent="0.25">
      <c r="B29" s="24">
        <f>'Wk3'!B30:C30</f>
        <v>44047</v>
      </c>
      <c r="C29" s="25">
        <f>'Wk3'!G30</f>
        <v>247188</v>
      </c>
      <c r="D29" s="1">
        <f>'Wk3'!H30</f>
        <v>80</v>
      </c>
      <c r="E29" s="1">
        <f>'Wk3'!I30</f>
        <v>85</v>
      </c>
      <c r="F29" s="1">
        <f>'Wk3'!N30</f>
        <v>113</v>
      </c>
      <c r="G29" s="26">
        <f>'Wk3'!O30</f>
        <v>114.86486486486487</v>
      </c>
      <c r="H29" s="26">
        <f t="shared" si="0"/>
        <v>5.7432432432432439</v>
      </c>
      <c r="I29" s="26">
        <f t="shared" si="1"/>
        <v>120.60810810810811</v>
      </c>
      <c r="J29" s="26">
        <f t="shared" si="2"/>
        <v>109.12162162162163</v>
      </c>
    </row>
    <row r="30" spans="2:10" x14ac:dyDescent="0.25">
      <c r="B30" s="24">
        <f>'Wk3'!B31:C31</f>
        <v>44047</v>
      </c>
      <c r="C30" s="25">
        <f>'Wk3'!G31</f>
        <v>247188</v>
      </c>
      <c r="D30" s="1">
        <f>'Wk3'!H31</f>
        <v>79</v>
      </c>
      <c r="E30" s="1">
        <f>'Wk3'!I31</f>
        <v>85</v>
      </c>
      <c r="F30" s="1">
        <f>'Wk3'!N31</f>
        <v>114.8648648648649</v>
      </c>
      <c r="G30" s="26">
        <f>'Wk3'!O31</f>
        <v>114.86486486486487</v>
      </c>
      <c r="H30" s="26">
        <f t="shared" si="0"/>
        <v>5.7432432432432439</v>
      </c>
      <c r="I30" s="26">
        <f t="shared" si="1"/>
        <v>120.60810810810811</v>
      </c>
      <c r="J30" s="26">
        <f t="shared" si="2"/>
        <v>109.12162162162163</v>
      </c>
    </row>
    <row r="31" spans="2:10" x14ac:dyDescent="0.25">
      <c r="B31" s="24">
        <f>'Wk3'!B32:C32</f>
        <v>44048</v>
      </c>
      <c r="C31" s="25">
        <f>'Wk3'!G32</f>
        <v>247224</v>
      </c>
      <c r="D31" s="1">
        <f>'Wk3'!H32</f>
        <v>86</v>
      </c>
      <c r="E31" s="1">
        <f>'Wk3'!I32</f>
        <v>110</v>
      </c>
      <c r="F31" s="1">
        <f>'Wk3'!N32</f>
        <v>173</v>
      </c>
      <c r="G31" s="26">
        <f>'Wk3'!O32</f>
        <v>148.64864864864865</v>
      </c>
      <c r="H31" s="26">
        <f t="shared" si="0"/>
        <v>7.4324324324324325</v>
      </c>
      <c r="I31" s="26">
        <f t="shared" si="1"/>
        <v>156.08108108108107</v>
      </c>
      <c r="J31" s="26">
        <f t="shared" si="2"/>
        <v>141.21621621621622</v>
      </c>
    </row>
    <row r="32" spans="2:10" x14ac:dyDescent="0.25">
      <c r="B32" s="24">
        <f>'Wk3'!B33:C33</f>
        <v>44048</v>
      </c>
      <c r="C32" s="25">
        <f>'Wk3'!G33</f>
        <v>247187</v>
      </c>
      <c r="D32" s="1">
        <f>'Wk3'!H33</f>
        <v>15</v>
      </c>
      <c r="E32" s="1">
        <f>'Wk3'!I33</f>
        <v>100</v>
      </c>
      <c r="F32" s="1">
        <f>'Wk3'!N33</f>
        <v>29</v>
      </c>
      <c r="G32" s="26">
        <f>'Wk3'!O33</f>
        <v>135.13513513513513</v>
      </c>
      <c r="H32" s="26">
        <f t="shared" si="0"/>
        <v>6.756756756756757</v>
      </c>
      <c r="I32" s="26">
        <f t="shared" si="1"/>
        <v>141.89189189189187</v>
      </c>
      <c r="J32" s="26">
        <f t="shared" si="2"/>
        <v>128.37837837837839</v>
      </c>
    </row>
    <row r="33" spans="2:10" x14ac:dyDescent="0.25">
      <c r="B33" s="24">
        <f>'Wk3'!B34:C34</f>
        <v>44048</v>
      </c>
      <c r="C33" s="25">
        <f>'Wk3'!G34</f>
        <v>247224</v>
      </c>
      <c r="D33" s="1">
        <f>'Wk3'!H34</f>
        <v>85</v>
      </c>
      <c r="E33" s="1">
        <f>'Wk3'!I34</f>
        <v>110</v>
      </c>
      <c r="F33" s="1">
        <f>'Wk3'!N34</f>
        <v>146</v>
      </c>
      <c r="G33" s="26">
        <f>'Wk3'!O34</f>
        <v>148.64864864864865</v>
      </c>
      <c r="H33" s="26">
        <f t="shared" si="0"/>
        <v>7.4324324324324325</v>
      </c>
      <c r="I33" s="26">
        <f t="shared" si="1"/>
        <v>156.08108108108107</v>
      </c>
      <c r="J33" s="26">
        <f t="shared" si="2"/>
        <v>141.21621621621622</v>
      </c>
    </row>
    <row r="34" spans="2:10" x14ac:dyDescent="0.25">
      <c r="B34" s="24">
        <f>'Wk3'!B35:C35</f>
        <v>44048</v>
      </c>
      <c r="C34" s="25">
        <f>'Wk3'!G35</f>
        <v>247224</v>
      </c>
      <c r="D34" s="1">
        <f>'Wk3'!H35</f>
        <v>116</v>
      </c>
      <c r="E34" s="1">
        <f>'Wk3'!I35</f>
        <v>110</v>
      </c>
      <c r="F34" s="1">
        <f>'Wk3'!N35</f>
        <v>148.64864864864865</v>
      </c>
      <c r="G34" s="26">
        <f>'Wk3'!O35</f>
        <v>148.64864864864865</v>
      </c>
      <c r="H34" s="26">
        <f t="shared" si="0"/>
        <v>7.4324324324324325</v>
      </c>
      <c r="I34" s="26">
        <f t="shared" si="1"/>
        <v>156.08108108108107</v>
      </c>
      <c r="J34" s="26">
        <f t="shared" si="2"/>
        <v>141.21621621621622</v>
      </c>
    </row>
    <row r="35" spans="2:10" x14ac:dyDescent="0.25">
      <c r="B35" s="24">
        <f>'Wk3'!B36:C36</f>
        <v>44049</v>
      </c>
      <c r="C35" s="25">
        <f>'Wk3'!G36</f>
        <v>247224</v>
      </c>
      <c r="D35" s="1">
        <f>'Wk3'!H36</f>
        <v>19</v>
      </c>
      <c r="E35" s="1">
        <f>'Wk3'!I36</f>
        <v>110</v>
      </c>
      <c r="F35" s="1">
        <f>'Wk3'!N36</f>
        <v>148.64864864864865</v>
      </c>
      <c r="G35" s="26">
        <f>'Wk3'!O36</f>
        <v>148.64864864864865</v>
      </c>
      <c r="H35" s="26">
        <f t="shared" si="0"/>
        <v>7.4324324324324325</v>
      </c>
      <c r="I35" s="26">
        <f t="shared" si="1"/>
        <v>156.08108108108107</v>
      </c>
      <c r="J35" s="26">
        <f t="shared" si="2"/>
        <v>141.21621621621622</v>
      </c>
    </row>
    <row r="36" spans="2:10" x14ac:dyDescent="0.25">
      <c r="B36" s="24">
        <f>'Wk3'!B37:C37</f>
        <v>44050</v>
      </c>
      <c r="C36" s="25">
        <f>'Wk3'!G37</f>
        <v>247224</v>
      </c>
      <c r="D36" s="1">
        <f>'Wk3'!H37</f>
        <v>17</v>
      </c>
      <c r="E36" s="1">
        <f>'Wk3'!I37</f>
        <v>110</v>
      </c>
      <c r="F36" s="1">
        <f>'Wk3'!N37</f>
        <v>147</v>
      </c>
      <c r="G36" s="26">
        <f>'Wk3'!O37</f>
        <v>148.64864864864865</v>
      </c>
      <c r="H36" s="26">
        <f t="shared" si="0"/>
        <v>7.4324324324324325</v>
      </c>
      <c r="I36" s="26">
        <f t="shared" si="1"/>
        <v>156.08108108108107</v>
      </c>
      <c r="J36" s="26">
        <f t="shared" si="2"/>
        <v>141.21621621621622</v>
      </c>
    </row>
    <row r="37" spans="2:10" x14ac:dyDescent="0.25">
      <c r="B37" s="24">
        <f>'Wk3'!B38:C38</f>
        <v>44050</v>
      </c>
      <c r="C37" s="25">
        <f>'Wk3'!G38</f>
        <v>247224</v>
      </c>
      <c r="D37" s="1">
        <f>'Wk3'!H38</f>
        <v>37</v>
      </c>
      <c r="E37" s="1">
        <f>'Wk3'!I38</f>
        <v>110</v>
      </c>
      <c r="F37" s="1">
        <f>'Wk3'!N38</f>
        <v>14</v>
      </c>
      <c r="G37" s="26">
        <f>'Wk3'!O38</f>
        <v>148.64864864864865</v>
      </c>
      <c r="H37" s="26">
        <f t="shared" si="0"/>
        <v>7.4324324324324325</v>
      </c>
      <c r="I37" s="26">
        <f t="shared" si="1"/>
        <v>156.08108108108107</v>
      </c>
      <c r="J37" s="26">
        <f t="shared" si="2"/>
        <v>141.21621621621622</v>
      </c>
    </row>
    <row r="38" spans="2:10" x14ac:dyDescent="0.25">
      <c r="B38" s="24">
        <f>'Wk3'!B39:C39</f>
        <v>44053</v>
      </c>
      <c r="C38" s="25">
        <f>'Wk3'!G39</f>
        <v>247224</v>
      </c>
      <c r="D38" s="1">
        <f>'Wk3'!H39</f>
        <v>40</v>
      </c>
      <c r="E38" s="1">
        <f>'Wk3'!I39</f>
        <v>110</v>
      </c>
      <c r="F38" s="1">
        <f>'Wk3'!N39</f>
        <v>170</v>
      </c>
      <c r="G38" s="26">
        <f>'Wk3'!O39</f>
        <v>148.64864864864865</v>
      </c>
      <c r="H38" s="26">
        <f t="shared" si="0"/>
        <v>7.4324324324324325</v>
      </c>
      <c r="I38" s="26">
        <f t="shared" si="1"/>
        <v>156.08108108108107</v>
      </c>
      <c r="J38" s="26">
        <f t="shared" si="2"/>
        <v>141.21621621621622</v>
      </c>
    </row>
    <row r="39" spans="2:10" x14ac:dyDescent="0.25">
      <c r="B39" s="24">
        <f>'Wk3'!B40:C40</f>
        <v>44053</v>
      </c>
      <c r="C39" s="25">
        <f>'Wk3'!G40</f>
        <v>247224</v>
      </c>
      <c r="D39" s="1">
        <f>'Wk3'!H40</f>
        <v>107</v>
      </c>
      <c r="E39" s="1">
        <f>'Wk3'!I40</f>
        <v>110</v>
      </c>
      <c r="F39" s="1">
        <f>'Wk3'!N40</f>
        <v>148.64864864864865</v>
      </c>
      <c r="G39" s="26">
        <f>'Wk3'!O40</f>
        <v>148.64864864864865</v>
      </c>
      <c r="H39" s="26">
        <f t="shared" si="0"/>
        <v>7.4324324324324325</v>
      </c>
      <c r="I39" s="26">
        <f t="shared" si="1"/>
        <v>156.08108108108107</v>
      </c>
      <c r="J39" s="26">
        <f t="shared" si="2"/>
        <v>141.21621621621622</v>
      </c>
    </row>
    <row r="40" spans="2:10" x14ac:dyDescent="0.25">
      <c r="B40" s="24">
        <f>'Wk3'!B41:C41</f>
        <v>44055</v>
      </c>
      <c r="C40" s="25">
        <f>'Wk3'!G41</f>
        <v>247187</v>
      </c>
      <c r="D40" s="1">
        <f>'Wk3'!H41</f>
        <v>42</v>
      </c>
      <c r="E40" s="1">
        <f>'Wk3'!I41</f>
        <v>100</v>
      </c>
      <c r="F40" s="1">
        <f>'Wk3'!N41</f>
        <v>130</v>
      </c>
      <c r="G40" s="26">
        <f>'Wk3'!O41</f>
        <v>135.13513513513513</v>
      </c>
      <c r="H40" s="26">
        <f t="shared" si="0"/>
        <v>6.756756756756757</v>
      </c>
      <c r="I40" s="26">
        <f t="shared" si="1"/>
        <v>141.89189189189187</v>
      </c>
      <c r="J40" s="26">
        <f t="shared" si="2"/>
        <v>128.37837837837839</v>
      </c>
    </row>
    <row r="41" spans="2:10" x14ac:dyDescent="0.25">
      <c r="B41" s="24">
        <f>'Wk3'!B42:C42</f>
        <v>44055</v>
      </c>
      <c r="C41" s="25">
        <f>'Wk3'!G42</f>
        <v>247187</v>
      </c>
      <c r="D41" s="1">
        <f>'Wk3'!H42</f>
        <v>43</v>
      </c>
      <c r="E41" s="1">
        <f>'Wk3'!I42</f>
        <v>100</v>
      </c>
      <c r="F41" s="1">
        <f>'Wk3'!N42</f>
        <v>87</v>
      </c>
      <c r="G41" s="26">
        <f>'Wk3'!O42</f>
        <v>135.13513513513513</v>
      </c>
      <c r="H41" s="26">
        <f t="shared" si="0"/>
        <v>6.756756756756757</v>
      </c>
      <c r="I41" s="26">
        <f t="shared" si="1"/>
        <v>141.89189189189187</v>
      </c>
      <c r="J41" s="26">
        <f t="shared" si="2"/>
        <v>128.37837837837839</v>
      </c>
    </row>
    <row r="42" spans="2:10" x14ac:dyDescent="0.25">
      <c r="B42" s="24">
        <f>'Wk3'!B43:C43</f>
        <v>44055</v>
      </c>
      <c r="C42" s="25">
        <f>'Wk3'!G43</f>
        <v>247224</v>
      </c>
      <c r="D42" s="1">
        <f>'Wk3'!H43</f>
        <v>62</v>
      </c>
      <c r="E42" s="1">
        <f>'Wk3'!I43</f>
        <v>110</v>
      </c>
      <c r="F42" s="1">
        <f>'Wk3'!N43</f>
        <v>147</v>
      </c>
      <c r="G42" s="26">
        <f>'Wk3'!O43</f>
        <v>148.64864864864865</v>
      </c>
      <c r="H42" s="26">
        <f t="shared" si="0"/>
        <v>7.4324324324324325</v>
      </c>
      <c r="I42" s="26">
        <f t="shared" si="1"/>
        <v>156.08108108108107</v>
      </c>
      <c r="J42" s="26">
        <f t="shared" si="2"/>
        <v>141.21621621621622</v>
      </c>
    </row>
    <row r="43" spans="2:10" x14ac:dyDescent="0.25">
      <c r="B43" s="24">
        <f>'Wk3'!B44:C44</f>
        <v>44055</v>
      </c>
      <c r="C43" s="25">
        <f>'Wk3'!G44</f>
        <v>247224</v>
      </c>
      <c r="D43" s="1">
        <f>'Wk3'!H44</f>
        <v>61</v>
      </c>
      <c r="E43" s="1">
        <f>'Wk3'!I44</f>
        <v>110</v>
      </c>
      <c r="F43" s="1">
        <f>'Wk3'!N44</f>
        <v>110</v>
      </c>
      <c r="G43" s="26">
        <f>'Wk3'!O44</f>
        <v>148.64864864864865</v>
      </c>
      <c r="H43" s="26">
        <f t="shared" si="0"/>
        <v>7.4324324324324325</v>
      </c>
      <c r="I43" s="26">
        <f t="shared" si="1"/>
        <v>156.08108108108107</v>
      </c>
      <c r="J43" s="26">
        <f t="shared" si="2"/>
        <v>141.21621621621622</v>
      </c>
    </row>
    <row r="44" spans="2:10" x14ac:dyDescent="0.25">
      <c r="B44" s="24">
        <f>'Wk3'!B45:C45</f>
        <v>44056</v>
      </c>
      <c r="C44" s="25">
        <f>'Wk3'!G45</f>
        <v>247187</v>
      </c>
      <c r="D44" s="1">
        <f>'Wk3'!H45</f>
        <v>41</v>
      </c>
      <c r="E44" s="1">
        <f>'Wk3'!I45</f>
        <v>100</v>
      </c>
      <c r="F44" s="1">
        <f>'Wk3'!N45</f>
        <v>39</v>
      </c>
      <c r="G44" s="26">
        <f>'Wk3'!O45</f>
        <v>135.13513513513513</v>
      </c>
      <c r="H44" s="26">
        <f t="shared" si="0"/>
        <v>6.756756756756757</v>
      </c>
      <c r="I44" s="26">
        <f t="shared" si="1"/>
        <v>141.89189189189187</v>
      </c>
      <c r="J44" s="26">
        <f t="shared" si="2"/>
        <v>128.37837837837839</v>
      </c>
    </row>
    <row r="45" spans="2:10" x14ac:dyDescent="0.25">
      <c r="B45" s="24">
        <f>'Wk3'!B46:C46</f>
        <v>44056</v>
      </c>
      <c r="C45" s="25">
        <f>'Wk3'!G46</f>
        <v>246711</v>
      </c>
      <c r="D45" s="1">
        <f>'Wk3'!H46</f>
        <v>83</v>
      </c>
      <c r="E45" s="1">
        <f>'Wk3'!I46</f>
        <v>80</v>
      </c>
      <c r="F45" s="1">
        <f>'Wk3'!N46</f>
        <v>107</v>
      </c>
      <c r="G45" s="26">
        <f>'Wk3'!O46</f>
        <v>108.10810810810811</v>
      </c>
      <c r="H45" s="26">
        <f t="shared" si="0"/>
        <v>5.4054054054054061</v>
      </c>
      <c r="I45" s="26">
        <f t="shared" si="1"/>
        <v>113.51351351351352</v>
      </c>
      <c r="J45" s="26">
        <f t="shared" si="2"/>
        <v>102.70270270270271</v>
      </c>
    </row>
    <row r="46" spans="2:10" x14ac:dyDescent="0.25">
      <c r="B46" s="24">
        <f>'Wk3'!B47:C47</f>
        <v>44056</v>
      </c>
      <c r="C46" s="25">
        <f>'Wk3'!G47</f>
        <v>246711</v>
      </c>
      <c r="D46" s="1">
        <f>'Wk3'!H47</f>
        <v>82</v>
      </c>
      <c r="E46" s="1">
        <f>'Wk3'!I47</f>
        <v>80</v>
      </c>
      <c r="F46" s="1">
        <f>'Wk3'!N47</f>
        <v>102</v>
      </c>
      <c r="G46" s="26">
        <f>'Wk3'!O47</f>
        <v>108.10810810810811</v>
      </c>
      <c r="H46" s="26">
        <f t="shared" si="0"/>
        <v>5.4054054054054061</v>
      </c>
      <c r="I46" s="26">
        <f t="shared" si="1"/>
        <v>113.51351351351352</v>
      </c>
      <c r="J46" s="26">
        <f t="shared" si="2"/>
        <v>102.70270270270271</v>
      </c>
    </row>
    <row r="47" spans="2:10" x14ac:dyDescent="0.25">
      <c r="B47" s="24">
        <f>'Wk3'!B48:C48</f>
        <v>44056</v>
      </c>
      <c r="C47" s="25">
        <f>'Wk3'!G48</f>
        <v>246711</v>
      </c>
      <c r="D47" s="1">
        <f>'Wk3'!H48</f>
        <v>79</v>
      </c>
      <c r="E47" s="1">
        <f>'Wk3'!I48</f>
        <v>100</v>
      </c>
      <c r="F47" s="1">
        <f>'Wk3'!N48</f>
        <v>135.1351351351351</v>
      </c>
      <c r="G47" s="26">
        <f>'Wk3'!O48</f>
        <v>135.13513513513513</v>
      </c>
      <c r="H47" s="26">
        <f t="shared" si="0"/>
        <v>6.756756756756757</v>
      </c>
      <c r="I47" s="26">
        <f t="shared" si="1"/>
        <v>141.89189189189187</v>
      </c>
      <c r="J47" s="26">
        <f t="shared" si="2"/>
        <v>128.37837837837839</v>
      </c>
    </row>
    <row r="48" spans="2:10" x14ac:dyDescent="0.25">
      <c r="B48" s="24">
        <f>'Wk3'!B49:C49</f>
        <v>44057</v>
      </c>
      <c r="C48" s="25">
        <f>'Wk3'!G49</f>
        <v>0</v>
      </c>
      <c r="D48" s="1">
        <f>'Wk3'!H49</f>
        <v>78</v>
      </c>
      <c r="E48" s="1">
        <f>'Wk3'!I49</f>
        <v>100</v>
      </c>
      <c r="F48" s="1">
        <f>'Wk3'!N49</f>
        <v>135.1351351351351</v>
      </c>
      <c r="G48" s="26">
        <f>'Wk3'!O49</f>
        <v>135.13513513513513</v>
      </c>
      <c r="H48" s="26">
        <f t="shared" si="0"/>
        <v>6.756756756756757</v>
      </c>
      <c r="I48" s="26">
        <f t="shared" si="1"/>
        <v>141.89189189189187</v>
      </c>
      <c r="J48" s="26">
        <f t="shared" si="2"/>
        <v>128.37837837837839</v>
      </c>
    </row>
    <row r="49" spans="2:10" x14ac:dyDescent="0.25">
      <c r="B49" s="24">
        <f>'Wk3'!B50:C50</f>
        <v>44063</v>
      </c>
      <c r="C49" s="25">
        <f>'Wk3'!G50</f>
        <v>247224</v>
      </c>
      <c r="D49" s="1">
        <f>'Wk3'!H50</f>
        <v>11</v>
      </c>
      <c r="E49" s="1">
        <f>'Wk3'!I50</f>
        <v>110</v>
      </c>
      <c r="F49" s="1">
        <f>'Wk3'!N50</f>
        <v>147</v>
      </c>
      <c r="G49" s="26">
        <f>'Wk3'!O50</f>
        <v>148.64864864864865</v>
      </c>
      <c r="H49" s="26">
        <f t="shared" si="0"/>
        <v>7.4324324324324325</v>
      </c>
      <c r="I49" s="26">
        <f t="shared" si="1"/>
        <v>156.08108108108107</v>
      </c>
      <c r="J49" s="26">
        <f t="shared" si="2"/>
        <v>141.21621621621622</v>
      </c>
    </row>
    <row r="50" spans="2:10" x14ac:dyDescent="0.25">
      <c r="B50" s="24">
        <f>'Wk3'!B51:C51</f>
        <v>44063</v>
      </c>
      <c r="C50" s="25">
        <f>'Wk3'!G51</f>
        <v>247224</v>
      </c>
      <c r="D50" s="1">
        <f>'Wk3'!H51</f>
        <v>12</v>
      </c>
      <c r="E50" s="1">
        <f>'Wk3'!I51</f>
        <v>110</v>
      </c>
      <c r="F50" s="1">
        <f>'Wk3'!N51</f>
        <v>207</v>
      </c>
      <c r="G50" s="26">
        <f>'Wk3'!O51</f>
        <v>148.64864864864865</v>
      </c>
      <c r="H50" s="26">
        <f t="shared" si="0"/>
        <v>7.4324324324324325</v>
      </c>
      <c r="I50" s="26">
        <f t="shared" si="1"/>
        <v>156.08108108108107</v>
      </c>
      <c r="J50" s="26">
        <f t="shared" si="2"/>
        <v>141.21621621621622</v>
      </c>
    </row>
    <row r="51" spans="2:10" x14ac:dyDescent="0.25">
      <c r="B51" s="24">
        <f>'Wk3'!B52:C52</f>
        <v>44064</v>
      </c>
      <c r="C51" s="25">
        <f>'Wk3'!G52</f>
        <v>247224</v>
      </c>
      <c r="D51" s="1">
        <f>'Wk3'!H52</f>
        <v>4</v>
      </c>
      <c r="E51" s="1">
        <f>'Wk3'!I52</f>
        <v>110</v>
      </c>
      <c r="F51" s="1">
        <f>'Wk3'!N52</f>
        <v>145</v>
      </c>
      <c r="G51" s="26">
        <f>'Wk3'!O52</f>
        <v>148.64864864864865</v>
      </c>
      <c r="H51" s="26">
        <f t="shared" si="0"/>
        <v>7.4324324324324325</v>
      </c>
      <c r="I51" s="26">
        <f t="shared" si="1"/>
        <v>156.08108108108107</v>
      </c>
      <c r="J51" s="26">
        <f t="shared" si="2"/>
        <v>141.21621621621622</v>
      </c>
    </row>
    <row r="52" spans="2:10" x14ac:dyDescent="0.25">
      <c r="B52" s="24">
        <f>'Wk3'!B53:C53</f>
        <v>44064</v>
      </c>
      <c r="C52" s="25">
        <f>'Wk3'!G53</f>
        <v>247224</v>
      </c>
      <c r="D52" s="1">
        <f>'Wk3'!H53</f>
        <v>136</v>
      </c>
      <c r="E52" s="1">
        <f>'Wk3'!I53</f>
        <v>105</v>
      </c>
      <c r="F52" s="1">
        <f>'Wk3'!N53</f>
        <v>56</v>
      </c>
      <c r="G52" s="26">
        <f>'Wk3'!O53</f>
        <v>141.8918918918919</v>
      </c>
      <c r="H52" s="26">
        <f t="shared" si="0"/>
        <v>7.0945945945945956</v>
      </c>
      <c r="I52" s="26">
        <f t="shared" si="1"/>
        <v>148.98648648648648</v>
      </c>
      <c r="J52" s="26">
        <f t="shared" si="2"/>
        <v>134.79729729729732</v>
      </c>
    </row>
    <row r="53" spans="2:10" x14ac:dyDescent="0.25">
      <c r="B53" s="24">
        <f>'Wk3'!B54:C54</f>
        <v>44067</v>
      </c>
      <c r="C53" s="25">
        <f>'Wk3'!G54</f>
        <v>247224</v>
      </c>
      <c r="D53" s="1">
        <f>'Wk3'!H54</f>
        <v>135</v>
      </c>
      <c r="E53" s="1">
        <f>'Wk3'!I54</f>
        <v>105</v>
      </c>
      <c r="F53" s="1">
        <f>'Wk3'!N54</f>
        <v>142</v>
      </c>
      <c r="G53" s="26">
        <f>'Wk3'!O54</f>
        <v>141.8918918918919</v>
      </c>
      <c r="H53" s="26">
        <f t="shared" si="0"/>
        <v>7.0945945945945956</v>
      </c>
      <c r="I53" s="26">
        <f t="shared" si="1"/>
        <v>148.98648648648648</v>
      </c>
      <c r="J53" s="26">
        <f t="shared" si="2"/>
        <v>134.79729729729732</v>
      </c>
    </row>
    <row r="54" spans="2:10" x14ac:dyDescent="0.25">
      <c r="B54" s="24">
        <f>'Wk3'!B55:C55</f>
        <v>44067</v>
      </c>
      <c r="C54" s="25">
        <f>'Wk3'!G55</f>
        <v>247224</v>
      </c>
      <c r="D54" s="1">
        <f>'Wk3'!H55</f>
        <v>134</v>
      </c>
      <c r="E54" s="1">
        <f>'Wk3'!I55</f>
        <v>105</v>
      </c>
      <c r="F54" s="1">
        <f>'Wk3'!N55</f>
        <v>143</v>
      </c>
      <c r="G54" s="26">
        <f>'Wk3'!O55</f>
        <v>141.8918918918919</v>
      </c>
      <c r="H54" s="26">
        <f t="shared" si="0"/>
        <v>7.0945945945945956</v>
      </c>
      <c r="I54" s="26">
        <f t="shared" si="1"/>
        <v>148.98648648648648</v>
      </c>
      <c r="J54" s="26">
        <f t="shared" si="2"/>
        <v>134.79729729729732</v>
      </c>
    </row>
    <row r="55" spans="2:10" x14ac:dyDescent="0.25">
      <c r="B55" s="24">
        <f>'Wk3'!B56:C56</f>
        <v>44067</v>
      </c>
      <c r="C55" s="25">
        <f>'Wk3'!G56</f>
        <v>247224</v>
      </c>
      <c r="D55" s="1">
        <f>'Wk3'!H56</f>
        <v>133</v>
      </c>
      <c r="E55" s="1">
        <f>'Wk3'!I56</f>
        <v>105</v>
      </c>
      <c r="F55" s="1">
        <f>'Wk3'!N56</f>
        <v>7</v>
      </c>
      <c r="G55" s="26">
        <f>'Wk3'!O56</f>
        <v>141.8918918918919</v>
      </c>
      <c r="H55" s="26">
        <f t="shared" si="0"/>
        <v>7.0945945945945956</v>
      </c>
      <c r="I55" s="26">
        <f t="shared" si="1"/>
        <v>148.98648648648648</v>
      </c>
      <c r="J55" s="26">
        <f t="shared" si="2"/>
        <v>134.79729729729732</v>
      </c>
    </row>
    <row r="56" spans="2:10" x14ac:dyDescent="0.25">
      <c r="B56" s="24">
        <f>'Wk3'!B57:C57</f>
        <v>44068</v>
      </c>
      <c r="C56" s="25">
        <f>'Wk3'!G57</f>
        <v>247187</v>
      </c>
      <c r="D56" s="1">
        <f>'Wk3'!H57</f>
        <v>26</v>
      </c>
      <c r="E56" s="1">
        <f>'Wk3'!I57</f>
        <v>100</v>
      </c>
      <c r="F56" s="1">
        <f>'Wk3'!N57</f>
        <v>76</v>
      </c>
      <c r="G56" s="26">
        <f>'Wk3'!O57</f>
        <v>135.13513513513513</v>
      </c>
      <c r="H56" s="26">
        <f t="shared" si="0"/>
        <v>6.756756756756757</v>
      </c>
      <c r="I56" s="26">
        <f t="shared" si="1"/>
        <v>141.89189189189187</v>
      </c>
      <c r="J56" s="26">
        <f t="shared" si="2"/>
        <v>128.37837837837839</v>
      </c>
    </row>
    <row r="57" spans="2:10" x14ac:dyDescent="0.25">
      <c r="B57" s="24">
        <f>'Wk3'!B58:C58</f>
        <v>44068</v>
      </c>
      <c r="C57" s="25">
        <f>'Wk3'!G58</f>
        <v>247224</v>
      </c>
      <c r="D57" s="1">
        <f>'Wk3'!H58</f>
        <v>16</v>
      </c>
      <c r="E57" s="1">
        <f>'Wk3'!I58</f>
        <v>110</v>
      </c>
      <c r="F57" s="1">
        <f>'Wk3'!N58</f>
        <v>108</v>
      </c>
      <c r="G57" s="26">
        <f>'Wk3'!O58</f>
        <v>148.64864864864865</v>
      </c>
      <c r="H57" s="26">
        <f t="shared" si="0"/>
        <v>7.4324324324324325</v>
      </c>
      <c r="I57" s="26">
        <f t="shared" si="1"/>
        <v>156.08108108108107</v>
      </c>
      <c r="J57" s="26">
        <f t="shared" si="2"/>
        <v>141.21621621621622</v>
      </c>
    </row>
    <row r="58" spans="2:10" x14ac:dyDescent="0.25">
      <c r="B58" s="24">
        <f>'Wk3'!B59:C59</f>
        <v>44068</v>
      </c>
      <c r="C58" s="25">
        <f>'Wk3'!G59</f>
        <v>247224</v>
      </c>
      <c r="D58" s="1">
        <f>'Wk3'!H59</f>
        <v>15</v>
      </c>
      <c r="E58" s="1">
        <f>'Wk3'!I59</f>
        <v>110</v>
      </c>
      <c r="F58" s="1">
        <f>'Wk3'!N59</f>
        <v>58</v>
      </c>
      <c r="G58" s="26">
        <f>'Wk3'!O59</f>
        <v>148.64864864864865</v>
      </c>
      <c r="H58" s="26">
        <f t="shared" si="0"/>
        <v>7.4324324324324325</v>
      </c>
      <c r="I58" s="26">
        <f t="shared" si="1"/>
        <v>156.08108108108107</v>
      </c>
      <c r="J58" s="26">
        <f t="shared" si="2"/>
        <v>141.21621621621622</v>
      </c>
    </row>
    <row r="59" spans="2:10" x14ac:dyDescent="0.25">
      <c r="B59" s="24">
        <f>'Wk3'!B60:C60</f>
        <v>44070</v>
      </c>
      <c r="C59" s="25">
        <f>'Wk3'!G60</f>
        <v>247224</v>
      </c>
      <c r="D59" s="1">
        <f>'Wk3'!H60</f>
        <v>35</v>
      </c>
      <c r="E59" s="1">
        <f>'Wk3'!I60</f>
        <v>110</v>
      </c>
      <c r="F59" s="1">
        <f>'Wk3'!N60</f>
        <v>148.64864864864865</v>
      </c>
      <c r="G59" s="26">
        <f>'Wk3'!O60</f>
        <v>148.64864864864865</v>
      </c>
      <c r="H59" s="26">
        <f t="shared" si="0"/>
        <v>7.4324324324324325</v>
      </c>
      <c r="I59" s="26">
        <f t="shared" si="1"/>
        <v>156.08108108108107</v>
      </c>
      <c r="J59" s="26">
        <f t="shared" si="2"/>
        <v>141.21621621621622</v>
      </c>
    </row>
    <row r="60" spans="2:10" x14ac:dyDescent="0.25">
      <c r="B60" s="24">
        <f>'Wk3'!B61:C61</f>
        <v>44070</v>
      </c>
      <c r="C60" s="25">
        <f>'Wk3'!G61</f>
        <v>247187</v>
      </c>
      <c r="D60" s="1">
        <f>'Wk3'!H61</f>
        <v>28</v>
      </c>
      <c r="E60" s="1">
        <f>'Wk3'!I61</f>
        <v>100</v>
      </c>
      <c r="F60" s="1">
        <f>'Wk3'!N61</f>
        <v>66</v>
      </c>
      <c r="G60" s="26">
        <f>'Wk3'!O61</f>
        <v>135.13513513513513</v>
      </c>
      <c r="H60" s="26">
        <f t="shared" si="0"/>
        <v>6.756756756756757</v>
      </c>
      <c r="I60" s="26">
        <f t="shared" si="1"/>
        <v>141.89189189189187</v>
      </c>
      <c r="J60" s="26">
        <f t="shared" si="2"/>
        <v>128.37837837837839</v>
      </c>
    </row>
    <row r="61" spans="2:10" x14ac:dyDescent="0.25">
      <c r="B61" s="24">
        <f>'Wk3'!B62:C62</f>
        <v>44070</v>
      </c>
      <c r="C61" s="25">
        <f>'Wk3'!G62</f>
        <v>247187</v>
      </c>
      <c r="D61" s="1">
        <f>'Wk3'!H62</f>
        <v>25</v>
      </c>
      <c r="E61" s="1">
        <f>'Wk3'!I62</f>
        <v>100</v>
      </c>
      <c r="F61" s="1">
        <f>'Wk3'!N62</f>
        <v>135.1351351351351</v>
      </c>
      <c r="G61" s="26">
        <f>'Wk3'!O62</f>
        <v>135.13513513513513</v>
      </c>
      <c r="H61" s="26">
        <f t="shared" si="0"/>
        <v>6.756756756756757</v>
      </c>
      <c r="I61" s="26">
        <f t="shared" si="1"/>
        <v>141.89189189189187</v>
      </c>
      <c r="J61" s="26">
        <f t="shared" si="2"/>
        <v>128.37837837837839</v>
      </c>
    </row>
    <row r="62" spans="2:10" x14ac:dyDescent="0.25">
      <c r="B62" s="24">
        <f>'Wk3'!B63:C63</f>
        <v>0</v>
      </c>
      <c r="C62" s="25">
        <f>'Wk3'!G63</f>
        <v>0</v>
      </c>
      <c r="D62" s="1">
        <f>'Wk3'!H63</f>
        <v>0</v>
      </c>
      <c r="E62" s="1">
        <f>'Wk3'!I63</f>
        <v>0</v>
      </c>
      <c r="F62" s="1">
        <f>'Wk3'!N63</f>
        <v>0</v>
      </c>
      <c r="G62" s="26">
        <f>'Wk3'!O63</f>
        <v>0</v>
      </c>
      <c r="H62" s="26">
        <f t="shared" si="0"/>
        <v>0</v>
      </c>
      <c r="I62" s="26">
        <f t="shared" si="1"/>
        <v>0</v>
      </c>
      <c r="J62" s="26">
        <f t="shared" si="2"/>
        <v>0</v>
      </c>
    </row>
    <row r="63" spans="2:10" x14ac:dyDescent="0.25">
      <c r="B63" s="24">
        <f>'Wk3'!B64:C64</f>
        <v>0</v>
      </c>
      <c r="C63" s="25">
        <f>'Wk3'!G64</f>
        <v>0</v>
      </c>
      <c r="D63" s="1">
        <f>'Wk3'!H64</f>
        <v>0</v>
      </c>
      <c r="E63" s="1">
        <f>'Wk3'!I64</f>
        <v>0</v>
      </c>
      <c r="F63" s="1">
        <f>'Wk3'!N64</f>
        <v>0</v>
      </c>
      <c r="G63" s="26">
        <f>'Wk3'!O64</f>
        <v>0</v>
      </c>
      <c r="H63" s="26">
        <f t="shared" si="0"/>
        <v>0</v>
      </c>
      <c r="I63" s="26">
        <f t="shared" si="1"/>
        <v>0</v>
      </c>
      <c r="J63" s="26">
        <f t="shared" si="2"/>
        <v>0</v>
      </c>
    </row>
    <row r="64" spans="2:10" x14ac:dyDescent="0.25">
      <c r="B64" s="24">
        <f>'Wk3'!B65:C65</f>
        <v>0</v>
      </c>
      <c r="C64" s="25">
        <f>'Wk3'!G65</f>
        <v>0</v>
      </c>
      <c r="D64" s="1">
        <f>'Wk3'!H65</f>
        <v>0</v>
      </c>
      <c r="E64" s="1">
        <f>'Wk3'!I65</f>
        <v>0</v>
      </c>
      <c r="F64" s="1">
        <f>'Wk3'!N65</f>
        <v>0</v>
      </c>
      <c r="G64" s="26">
        <f>'Wk3'!O65</f>
        <v>0</v>
      </c>
      <c r="H64" s="26">
        <f t="shared" si="0"/>
        <v>0</v>
      </c>
      <c r="I64" s="26">
        <f t="shared" si="1"/>
        <v>0</v>
      </c>
      <c r="J64" s="26">
        <f t="shared" si="2"/>
        <v>0</v>
      </c>
    </row>
    <row r="65" spans="2:10" x14ac:dyDescent="0.25">
      <c r="B65" s="24">
        <f>'Wk3'!B66:C66</f>
        <v>0</v>
      </c>
      <c r="C65" s="25">
        <f>'Wk3'!G66</f>
        <v>0</v>
      </c>
      <c r="D65" s="1">
        <f>'Wk3'!H66</f>
        <v>0</v>
      </c>
      <c r="E65" s="1">
        <f>'Wk3'!I66</f>
        <v>0</v>
      </c>
      <c r="F65" s="1">
        <f>'Wk3'!N66</f>
        <v>0</v>
      </c>
      <c r="G65" s="26">
        <f>'Wk3'!O66</f>
        <v>0</v>
      </c>
      <c r="H65" s="26">
        <f t="shared" si="0"/>
        <v>0</v>
      </c>
      <c r="I65" s="26">
        <f t="shared" si="1"/>
        <v>0</v>
      </c>
      <c r="J65" s="26">
        <f t="shared" si="2"/>
        <v>0</v>
      </c>
    </row>
    <row r="66" spans="2:10" x14ac:dyDescent="0.25">
      <c r="B66" s="24">
        <f>'Wk3'!B67:C67</f>
        <v>0</v>
      </c>
      <c r="C66" s="25">
        <f>'Wk3'!G67</f>
        <v>0</v>
      </c>
      <c r="D66" s="1">
        <f>'Wk3'!H67</f>
        <v>0</v>
      </c>
      <c r="E66" s="1">
        <f>'Wk3'!I67</f>
        <v>0</v>
      </c>
      <c r="F66" s="1">
        <f>'Wk3'!N67</f>
        <v>0</v>
      </c>
      <c r="G66" s="26">
        <f>'Wk3'!O67</f>
        <v>0</v>
      </c>
      <c r="H66" s="26">
        <f t="shared" si="0"/>
        <v>0</v>
      </c>
      <c r="I66" s="26">
        <f t="shared" si="1"/>
        <v>0</v>
      </c>
      <c r="J66" s="26">
        <f t="shared" si="2"/>
        <v>0</v>
      </c>
    </row>
    <row r="67" spans="2:10" x14ac:dyDescent="0.25">
      <c r="B67" s="24">
        <f>'Wk3'!B68:C68</f>
        <v>0</v>
      </c>
      <c r="C67" s="25">
        <f>'Wk3'!G68</f>
        <v>0</v>
      </c>
      <c r="D67" s="1">
        <f>'Wk3'!H68</f>
        <v>0</v>
      </c>
      <c r="E67" s="1">
        <f>'Wk3'!I68</f>
        <v>0</v>
      </c>
      <c r="F67" s="1">
        <f>'Wk3'!N68</f>
        <v>0</v>
      </c>
      <c r="G67" s="26">
        <f>'Wk3'!O68</f>
        <v>0</v>
      </c>
      <c r="H67" s="26">
        <f t="shared" si="0"/>
        <v>0</v>
      </c>
      <c r="I67" s="26">
        <f t="shared" si="1"/>
        <v>0</v>
      </c>
      <c r="J67" s="26">
        <f t="shared" si="2"/>
        <v>0</v>
      </c>
    </row>
    <row r="68" spans="2:10" x14ac:dyDescent="0.25">
      <c r="B68" s="24">
        <f>'Wk3'!B69:C69</f>
        <v>0</v>
      </c>
      <c r="C68" s="25">
        <f>'Wk3'!G69</f>
        <v>0</v>
      </c>
      <c r="D68" s="1">
        <f>'Wk3'!H69</f>
        <v>0</v>
      </c>
      <c r="E68" s="1">
        <f>'Wk3'!I69</f>
        <v>0</v>
      </c>
      <c r="F68" s="1">
        <f>'Wk3'!N69</f>
        <v>0</v>
      </c>
      <c r="G68" s="26">
        <f>'Wk3'!O69</f>
        <v>0</v>
      </c>
      <c r="H68" s="26">
        <f>G68*0.05</f>
        <v>0</v>
      </c>
      <c r="I68" s="26">
        <f>G68+H68</f>
        <v>0</v>
      </c>
      <c r="J68" s="26">
        <f>G68-H68</f>
        <v>0</v>
      </c>
    </row>
    <row r="69" spans="2:10" x14ac:dyDescent="0.25">
      <c r="B69" s="24">
        <f>'Wk3'!B70:C70</f>
        <v>0</v>
      </c>
      <c r="C69" s="25">
        <f>'Wk3'!G70</f>
        <v>0</v>
      </c>
      <c r="D69" s="1">
        <f>'Wk3'!H70</f>
        <v>0</v>
      </c>
      <c r="E69" s="1">
        <f>'Wk3'!I70</f>
        <v>0</v>
      </c>
      <c r="F69" s="1">
        <f>'Wk3'!N70</f>
        <v>0</v>
      </c>
      <c r="G69" s="26">
        <f>'Wk3'!O70</f>
        <v>0</v>
      </c>
      <c r="H69" s="26">
        <f>G69*0.05</f>
        <v>0</v>
      </c>
      <c r="I69" s="26">
        <f>G69+H69</f>
        <v>0</v>
      </c>
      <c r="J69" s="26">
        <f>G69-H69</f>
        <v>0</v>
      </c>
    </row>
    <row r="70" spans="2:10" x14ac:dyDescent="0.25">
      <c r="B70" s="24">
        <f>'Wk3'!B71:C71</f>
        <v>0</v>
      </c>
      <c r="C70" s="25">
        <f>'Wk3'!G71</f>
        <v>0</v>
      </c>
      <c r="D70" s="1">
        <f>'Wk3'!H71</f>
        <v>0</v>
      </c>
      <c r="E70" s="1">
        <f>'Wk3'!I71</f>
        <v>0</v>
      </c>
      <c r="F70" s="1">
        <f>'Wk3'!N71</f>
        <v>0</v>
      </c>
      <c r="G70" s="26">
        <f>'Wk3'!O71</f>
        <v>0</v>
      </c>
      <c r="H70" s="26">
        <f>G70*0.05</f>
        <v>0</v>
      </c>
      <c r="I70" s="26">
        <f>G70+H70</f>
        <v>0</v>
      </c>
      <c r="J70" s="26">
        <f>G70-H70</f>
        <v>0</v>
      </c>
    </row>
    <row r="71" spans="2:10" x14ac:dyDescent="0.25">
      <c r="B71" s="24">
        <f>'Wk3'!B72:C72</f>
        <v>0</v>
      </c>
      <c r="C71" s="25">
        <f>'Wk3'!G72</f>
        <v>0</v>
      </c>
      <c r="D71" s="1">
        <f>'Wk3'!H72</f>
        <v>0</v>
      </c>
      <c r="E71" s="1">
        <f>'Wk3'!I72</f>
        <v>0</v>
      </c>
      <c r="F71" s="1">
        <f>'Wk3'!N72</f>
        <v>0</v>
      </c>
      <c r="G71" s="26">
        <f>'Wk3'!O72</f>
        <v>0</v>
      </c>
      <c r="H71" s="26">
        <f>G71*0.05</f>
        <v>0</v>
      </c>
      <c r="I71" s="26">
        <f>G71+H71</f>
        <v>0</v>
      </c>
      <c r="J71" s="26">
        <f>G71-H71</f>
        <v>0</v>
      </c>
    </row>
    <row r="72" spans="2:10" x14ac:dyDescent="0.25">
      <c r="B72" s="24">
        <f>'Wk3'!B73:C73</f>
        <v>0</v>
      </c>
      <c r="C72" s="25">
        <f>'Wk3'!G73</f>
        <v>0</v>
      </c>
      <c r="D72" s="1">
        <f>'Wk3'!H73</f>
        <v>0</v>
      </c>
      <c r="E72" s="1">
        <f>'Wk3'!I73</f>
        <v>0</v>
      </c>
      <c r="F72" s="1">
        <f>'Wk3'!N73</f>
        <v>0</v>
      </c>
      <c r="G72" s="26">
        <f>'Wk3'!O73</f>
        <v>0</v>
      </c>
      <c r="H72" s="26">
        <f>G72*0.05</f>
        <v>0</v>
      </c>
      <c r="I72" s="26">
        <f>G72+H72</f>
        <v>0</v>
      </c>
      <c r="J72" s="26">
        <f>G72-H72</f>
        <v>0</v>
      </c>
    </row>
    <row r="73" spans="2:10" x14ac:dyDescent="0.25">
      <c r="B73" s="27"/>
    </row>
    <row r="74" spans="2:10" x14ac:dyDescent="0.25">
      <c r="B74" s="27"/>
    </row>
    <row r="75" spans="2:10" x14ac:dyDescent="0.25">
      <c r="B75" s="27"/>
    </row>
    <row r="76" spans="2:10" x14ac:dyDescent="0.25">
      <c r="B76" s="27"/>
    </row>
    <row r="77" spans="2:10" x14ac:dyDescent="0.25">
      <c r="B77" s="27"/>
    </row>
    <row r="78" spans="2:10" x14ac:dyDescent="0.25">
      <c r="B78" s="27"/>
    </row>
    <row r="79" spans="2:10" x14ac:dyDescent="0.25">
      <c r="B79" s="27"/>
    </row>
    <row r="80" spans="2:10" x14ac:dyDescent="0.25">
      <c r="B80" s="27"/>
    </row>
    <row r="81" spans="2:2" x14ac:dyDescent="0.25">
      <c r="B81" s="27"/>
    </row>
    <row r="82" spans="2:2" x14ac:dyDescent="0.25">
      <c r="B82" s="27"/>
    </row>
    <row r="83" spans="2:2" x14ac:dyDescent="0.25">
      <c r="B83" s="27"/>
    </row>
    <row r="84" spans="2:2" x14ac:dyDescent="0.25">
      <c r="B84" s="27"/>
    </row>
    <row r="85" spans="2:2" x14ac:dyDescent="0.25">
      <c r="B85" s="27"/>
    </row>
    <row r="86" spans="2:2" x14ac:dyDescent="0.25">
      <c r="B86" s="27"/>
    </row>
    <row r="87" spans="2:2" x14ac:dyDescent="0.25">
      <c r="B87" s="27"/>
    </row>
    <row r="88" spans="2:2" x14ac:dyDescent="0.25">
      <c r="B88" s="27"/>
    </row>
    <row r="89" spans="2:2" x14ac:dyDescent="0.25">
      <c r="B89" s="27"/>
    </row>
    <row r="90" spans="2:2" x14ac:dyDescent="0.25">
      <c r="B90" s="27"/>
    </row>
    <row r="91" spans="2:2" x14ac:dyDescent="0.25">
      <c r="B91" s="27"/>
    </row>
    <row r="92" spans="2:2" x14ac:dyDescent="0.25">
      <c r="B92" s="27"/>
    </row>
    <row r="93" spans="2:2" x14ac:dyDescent="0.25">
      <c r="B93" s="27"/>
    </row>
    <row r="94" spans="2:2" x14ac:dyDescent="0.25">
      <c r="B94" s="27"/>
    </row>
    <row r="95" spans="2:2" x14ac:dyDescent="0.25">
      <c r="B95" s="27"/>
    </row>
    <row r="96" spans="2:2" x14ac:dyDescent="0.25">
      <c r="B96" s="27"/>
    </row>
    <row r="97" spans="2:2" x14ac:dyDescent="0.25">
      <c r="B97" s="27"/>
    </row>
    <row r="98" spans="2:2" x14ac:dyDescent="0.25">
      <c r="B98" s="27"/>
    </row>
    <row r="99" spans="2:2" x14ac:dyDescent="0.25">
      <c r="B99" s="27"/>
    </row>
    <row r="100" spans="2:2" x14ac:dyDescent="0.25">
      <c r="B100" s="27"/>
    </row>
    <row r="101" spans="2:2" x14ac:dyDescent="0.25">
      <c r="B101" s="27"/>
    </row>
    <row r="102" spans="2:2" x14ac:dyDescent="0.25">
      <c r="B102" s="27"/>
    </row>
    <row r="103" spans="2:2" x14ac:dyDescent="0.25">
      <c r="B103" s="27"/>
    </row>
    <row r="104" spans="2:2" x14ac:dyDescent="0.25">
      <c r="B104" s="27"/>
    </row>
    <row r="105" spans="2:2" x14ac:dyDescent="0.25">
      <c r="B105" s="27"/>
    </row>
    <row r="106" spans="2:2" x14ac:dyDescent="0.25">
      <c r="B106" s="27"/>
    </row>
    <row r="107" spans="2:2" x14ac:dyDescent="0.25">
      <c r="B107" s="27"/>
    </row>
    <row r="108" spans="2:2" x14ac:dyDescent="0.25">
      <c r="B108" s="27"/>
    </row>
    <row r="109" spans="2:2" x14ac:dyDescent="0.25">
      <c r="B109" s="27"/>
    </row>
    <row r="110" spans="2:2" x14ac:dyDescent="0.25">
      <c r="B110" s="27"/>
    </row>
    <row r="111" spans="2:2" x14ac:dyDescent="0.25">
      <c r="B111" s="27"/>
    </row>
    <row r="112" spans="2:2" x14ac:dyDescent="0.25">
      <c r="B112" s="27"/>
    </row>
    <row r="113" spans="2:2" x14ac:dyDescent="0.25">
      <c r="B113" s="27"/>
    </row>
    <row r="114" spans="2:2" x14ac:dyDescent="0.25">
      <c r="B114" s="27"/>
    </row>
    <row r="115" spans="2:2" x14ac:dyDescent="0.25">
      <c r="B115" s="27"/>
    </row>
    <row r="116" spans="2:2" x14ac:dyDescent="0.25">
      <c r="B116" s="27"/>
    </row>
    <row r="117" spans="2:2" x14ac:dyDescent="0.25">
      <c r="B117" s="27"/>
    </row>
    <row r="118" spans="2:2" x14ac:dyDescent="0.25">
      <c r="B118" s="27"/>
    </row>
    <row r="119" spans="2:2" x14ac:dyDescent="0.25">
      <c r="B119" s="27"/>
    </row>
    <row r="120" spans="2:2" x14ac:dyDescent="0.25">
      <c r="B120" s="27"/>
    </row>
    <row r="121" spans="2:2" x14ac:dyDescent="0.25">
      <c r="B121" s="27"/>
    </row>
    <row r="122" spans="2:2" x14ac:dyDescent="0.25">
      <c r="B122" s="27"/>
    </row>
    <row r="123" spans="2:2" x14ac:dyDescent="0.25">
      <c r="B123" s="27"/>
    </row>
    <row r="124" spans="2:2" x14ac:dyDescent="0.25">
      <c r="B124" s="27"/>
    </row>
    <row r="125" spans="2:2" x14ac:dyDescent="0.25">
      <c r="B125" s="27"/>
    </row>
    <row r="126" spans="2:2" x14ac:dyDescent="0.25">
      <c r="B126" s="27"/>
    </row>
    <row r="127" spans="2:2" x14ac:dyDescent="0.25">
      <c r="B127" s="27"/>
    </row>
    <row r="128" spans="2:2" x14ac:dyDescent="0.25">
      <c r="B128" s="27"/>
    </row>
    <row r="129" spans="2:2" x14ac:dyDescent="0.25">
      <c r="B129" s="27"/>
    </row>
    <row r="130" spans="2:2" x14ac:dyDescent="0.25">
      <c r="B130" s="27"/>
    </row>
    <row r="131" spans="2:2" x14ac:dyDescent="0.25">
      <c r="B131" s="27"/>
    </row>
    <row r="132" spans="2:2" x14ac:dyDescent="0.25">
      <c r="B132" s="27"/>
    </row>
    <row r="133" spans="2:2" x14ac:dyDescent="0.25">
      <c r="B133" s="27"/>
    </row>
    <row r="134" spans="2:2" x14ac:dyDescent="0.25">
      <c r="B134" s="27"/>
    </row>
    <row r="135" spans="2:2" x14ac:dyDescent="0.25">
      <c r="B135" s="27"/>
    </row>
    <row r="136" spans="2:2" x14ac:dyDescent="0.25">
      <c r="B136" s="27"/>
    </row>
    <row r="137" spans="2:2" x14ac:dyDescent="0.25">
      <c r="B137" s="27"/>
    </row>
    <row r="138" spans="2:2" x14ac:dyDescent="0.25">
      <c r="B138" s="27"/>
    </row>
    <row r="139" spans="2:2" x14ac:dyDescent="0.25">
      <c r="B139" s="27"/>
    </row>
    <row r="140" spans="2:2" x14ac:dyDescent="0.25">
      <c r="B140" s="27"/>
    </row>
    <row r="141" spans="2:2" x14ac:dyDescent="0.25">
      <c r="B141" s="27"/>
    </row>
    <row r="142" spans="2:2" x14ac:dyDescent="0.25">
      <c r="B142" s="27"/>
    </row>
    <row r="143" spans="2:2" x14ac:dyDescent="0.25">
      <c r="B143" s="27"/>
    </row>
    <row r="144" spans="2:2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  <row r="157" spans="2:2" x14ac:dyDescent="0.25">
      <c r="B157" s="27"/>
    </row>
    <row r="158" spans="2:2" x14ac:dyDescent="0.25">
      <c r="B158" s="27"/>
    </row>
    <row r="159" spans="2:2" x14ac:dyDescent="0.25">
      <c r="B159" s="27"/>
    </row>
    <row r="160" spans="2:2" x14ac:dyDescent="0.25">
      <c r="B160" s="27"/>
    </row>
    <row r="161" spans="2:2" x14ac:dyDescent="0.25">
      <c r="B161" s="27"/>
    </row>
    <row r="162" spans="2:2" x14ac:dyDescent="0.25">
      <c r="B162" s="27"/>
    </row>
    <row r="163" spans="2:2" x14ac:dyDescent="0.25">
      <c r="B163" s="27"/>
    </row>
    <row r="164" spans="2:2" x14ac:dyDescent="0.25">
      <c r="B164" s="27"/>
    </row>
    <row r="165" spans="2:2" x14ac:dyDescent="0.25">
      <c r="B165" s="27"/>
    </row>
    <row r="166" spans="2:2" x14ac:dyDescent="0.25">
      <c r="B166" s="27"/>
    </row>
    <row r="167" spans="2:2" x14ac:dyDescent="0.25">
      <c r="B167" s="27"/>
    </row>
    <row r="168" spans="2:2" x14ac:dyDescent="0.25">
      <c r="B168" s="27"/>
    </row>
    <row r="169" spans="2:2" x14ac:dyDescent="0.25">
      <c r="B169" s="27"/>
    </row>
    <row r="170" spans="2:2" x14ac:dyDescent="0.25">
      <c r="B170" s="27"/>
    </row>
    <row r="171" spans="2:2" x14ac:dyDescent="0.25">
      <c r="B171" s="27"/>
    </row>
    <row r="172" spans="2:2" x14ac:dyDescent="0.25">
      <c r="B172" s="27"/>
    </row>
    <row r="173" spans="2:2" x14ac:dyDescent="0.25">
      <c r="B173" s="27"/>
    </row>
    <row r="174" spans="2:2" x14ac:dyDescent="0.25">
      <c r="B174" s="27"/>
    </row>
    <row r="175" spans="2:2" x14ac:dyDescent="0.25">
      <c r="B175" s="27"/>
    </row>
    <row r="176" spans="2:2" x14ac:dyDescent="0.25">
      <c r="B176" s="27"/>
    </row>
    <row r="177" spans="2:2" x14ac:dyDescent="0.25">
      <c r="B177" s="27"/>
    </row>
    <row r="178" spans="2:2" x14ac:dyDescent="0.25">
      <c r="B178" s="27"/>
    </row>
    <row r="179" spans="2:2" x14ac:dyDescent="0.25">
      <c r="B179" s="27"/>
    </row>
    <row r="180" spans="2:2" x14ac:dyDescent="0.25">
      <c r="B180" s="27"/>
    </row>
    <row r="181" spans="2:2" x14ac:dyDescent="0.25">
      <c r="B181" s="27"/>
    </row>
    <row r="182" spans="2:2" x14ac:dyDescent="0.25">
      <c r="B182" s="27"/>
    </row>
    <row r="183" spans="2:2" x14ac:dyDescent="0.25">
      <c r="B183" s="27"/>
    </row>
    <row r="184" spans="2:2" x14ac:dyDescent="0.25">
      <c r="B184" s="27"/>
    </row>
    <row r="185" spans="2:2" x14ac:dyDescent="0.25">
      <c r="B185" s="27"/>
    </row>
    <row r="186" spans="2:2" x14ac:dyDescent="0.25">
      <c r="B186" s="27"/>
    </row>
    <row r="187" spans="2:2" x14ac:dyDescent="0.25">
      <c r="B187" s="27"/>
    </row>
    <row r="188" spans="2:2" x14ac:dyDescent="0.25">
      <c r="B188" s="27"/>
    </row>
    <row r="189" spans="2:2" x14ac:dyDescent="0.25">
      <c r="B189" s="27"/>
    </row>
    <row r="190" spans="2:2" x14ac:dyDescent="0.25">
      <c r="B190" s="27"/>
    </row>
    <row r="191" spans="2:2" x14ac:dyDescent="0.25">
      <c r="B191" s="27"/>
    </row>
    <row r="192" spans="2:2" x14ac:dyDescent="0.25">
      <c r="B192" s="27"/>
    </row>
  </sheetData>
  <mergeCells count="2">
    <mergeCell ref="B1:J1"/>
    <mergeCell ref="M1:CR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Wk3</vt:lpstr>
      <vt:lpstr>Monitor (Wk3)</vt:lpstr>
      <vt:lpstr>'Wk3'!Print_Area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Tupelo Line</dc:creator>
  <cp:lastModifiedBy>Williams,Jerod</cp:lastModifiedBy>
  <dcterms:created xsi:type="dcterms:W3CDTF">2020-09-10T20:51:55Z</dcterms:created>
  <dcterms:modified xsi:type="dcterms:W3CDTF">2020-12-11T21:31:39Z</dcterms:modified>
</cp:coreProperties>
</file>