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525" windowWidth="14355" windowHeight="7320" activeTab="2"/>
  </bookViews>
  <sheets>
    <sheet name="Sheet1" sheetId="1" r:id="rId1"/>
    <sheet name="Gap Validation" sheetId="2" r:id="rId2"/>
    <sheet name="PQC Monitor" sheetId="3" r:id="rId3"/>
  </sheets>
  <definedNames>
    <definedName name="_xlnm._FilterDatabase" localSheetId="1" hidden="1">'Gap Validation'!$A$3:$AQ$50</definedName>
    <definedName name="_xlnm._FilterDatabase" localSheetId="2" hidden="1">'PQC Monitor'!$B$3:$AA$3</definedName>
    <definedName name="_xlnm.Print_Area" localSheetId="1">'Gap Validation'!$K$2:$AL$273</definedName>
  </definedNames>
  <calcPr calcId="145621"/>
</workbook>
</file>

<file path=xl/calcChain.xml><?xml version="1.0" encoding="utf-8"?>
<calcChain xmlns="http://schemas.openxmlformats.org/spreadsheetml/2006/main">
  <c r="C28" i="3" l="1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U371" i="2"/>
  <c r="T372" i="2"/>
  <c r="T371" i="2"/>
  <c r="S372" i="2"/>
  <c r="S371" i="2"/>
  <c r="R372" i="2"/>
  <c r="R371" i="2"/>
  <c r="Q372" i="2"/>
  <c r="Q371" i="2"/>
  <c r="P372" i="2"/>
  <c r="P371" i="2"/>
  <c r="O372" i="2"/>
  <c r="O371" i="2"/>
  <c r="T272" i="3" l="1"/>
  <c r="U272" i="3"/>
  <c r="V272" i="3"/>
  <c r="T266" i="3"/>
  <c r="AA243" i="3" l="1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W294" i="2"/>
  <c r="V294" i="2"/>
  <c r="U294" i="2"/>
  <c r="T294" i="2"/>
  <c r="S294" i="2"/>
  <c r="R294" i="2"/>
  <c r="Q294" i="2"/>
  <c r="P294" i="2"/>
  <c r="O294" i="2"/>
  <c r="W293" i="2"/>
  <c r="V293" i="2"/>
  <c r="U293" i="2"/>
  <c r="T293" i="2"/>
  <c r="S293" i="2"/>
  <c r="R293" i="2"/>
  <c r="Q293" i="2"/>
  <c r="P293" i="2"/>
  <c r="O293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L258" i="3" l="1"/>
  <c r="P258" i="3"/>
  <c r="T258" i="3"/>
  <c r="F258" i="3"/>
  <c r="G258" i="3"/>
  <c r="K258" i="3"/>
  <c r="O258" i="3"/>
  <c r="S258" i="3"/>
  <c r="W258" i="3"/>
  <c r="I258" i="3"/>
  <c r="M258" i="3"/>
  <c r="Q258" i="3"/>
  <c r="U258" i="3"/>
  <c r="X258" i="3"/>
  <c r="J258" i="3"/>
  <c r="N258" i="3"/>
  <c r="R258" i="3"/>
  <c r="V258" i="3"/>
  <c r="Z258" i="3"/>
  <c r="E258" i="3"/>
  <c r="Y258" i="3"/>
  <c r="H258" i="3"/>
  <c r="T284" i="2"/>
  <c r="P290" i="2" s="1"/>
  <c r="T286" i="2"/>
  <c r="P292" i="2" s="1"/>
  <c r="S285" i="2"/>
  <c r="O291" i="2" s="1"/>
  <c r="R284" i="2"/>
  <c r="R290" i="2" s="1"/>
  <c r="R286" i="2"/>
  <c r="R292" i="2" s="1"/>
  <c r="O284" i="2"/>
  <c r="S290" i="2" s="1"/>
  <c r="W284" i="2"/>
  <c r="W290" i="2" s="1"/>
  <c r="W285" i="2"/>
  <c r="W291" i="2" s="1"/>
  <c r="V286" i="2"/>
  <c r="Q292" i="2" s="1"/>
  <c r="U285" i="2"/>
  <c r="V291" i="2" s="1"/>
  <c r="P285" i="2"/>
  <c r="U291" i="2" s="1"/>
  <c r="Q285" i="2"/>
  <c r="T291" i="2" s="1"/>
  <c r="V285" i="2"/>
  <c r="Q291" i="2" s="1"/>
  <c r="O286" i="2"/>
  <c r="S292" i="2" s="1"/>
  <c r="W286" i="2"/>
  <c r="W292" i="2" s="1"/>
  <c r="P284" i="2"/>
  <c r="U290" i="2" s="1"/>
  <c r="S284" i="2"/>
  <c r="O290" i="2" s="1"/>
  <c r="U284" i="2"/>
  <c r="V290" i="2" s="1"/>
  <c r="O285" i="2"/>
  <c r="S291" i="2" s="1"/>
  <c r="R285" i="2"/>
  <c r="R291" i="2" s="1"/>
  <c r="T285" i="2"/>
  <c r="P291" i="2" s="1"/>
  <c r="P286" i="2"/>
  <c r="U292" i="2" s="1"/>
  <c r="S286" i="2"/>
  <c r="O292" i="2" s="1"/>
  <c r="U286" i="2"/>
  <c r="V292" i="2" s="1"/>
  <c r="Q284" i="2"/>
  <c r="T290" i="2" s="1"/>
  <c r="V284" i="2"/>
  <c r="Q290" i="2" s="1"/>
  <c r="Q286" i="2"/>
  <c r="T292" i="2" s="1"/>
  <c r="Z253" i="3"/>
  <c r="Z271" i="3" s="1"/>
  <c r="V253" i="3"/>
  <c r="V271" i="3" s="1"/>
  <c r="R253" i="3"/>
  <c r="N253" i="3"/>
  <c r="J253" i="3"/>
  <c r="J271" i="3" s="1"/>
  <c r="Y253" i="3"/>
  <c r="U253" i="3"/>
  <c r="U271" i="3" s="1"/>
  <c r="Q253" i="3"/>
  <c r="Q271" i="3" s="1"/>
  <c r="M253" i="3"/>
  <c r="M271" i="3" s="1"/>
  <c r="I253" i="3"/>
  <c r="I271" i="3" s="1"/>
  <c r="E253" i="3"/>
  <c r="X253" i="3"/>
  <c r="X271" i="3" s="1"/>
  <c r="T253" i="3"/>
  <c r="P253" i="3"/>
  <c r="L253" i="3"/>
  <c r="L271" i="3" s="1"/>
  <c r="H253" i="3"/>
  <c r="W253" i="3"/>
  <c r="S253" i="3"/>
  <c r="S271" i="3" s="1"/>
  <c r="O253" i="3"/>
  <c r="O271" i="3" s="1"/>
  <c r="K253" i="3"/>
  <c r="G253" i="3"/>
  <c r="G271" i="3" s="1"/>
  <c r="F253" i="3"/>
  <c r="F271" i="3" s="1"/>
  <c r="Z247" i="3"/>
  <c r="Z268" i="3" s="1"/>
  <c r="V247" i="3"/>
  <c r="V268" i="3" s="1"/>
  <c r="R247" i="3"/>
  <c r="N247" i="3"/>
  <c r="J247" i="3"/>
  <c r="J268" i="3" s="1"/>
  <c r="F247" i="3"/>
  <c r="F268" i="3" s="1"/>
  <c r="Y247" i="3"/>
  <c r="Y268" i="3" s="1"/>
  <c r="U247" i="3"/>
  <c r="U268" i="3" s="1"/>
  <c r="Q247" i="3"/>
  <c r="Q268" i="3" s="1"/>
  <c r="M247" i="3"/>
  <c r="M268" i="3" s="1"/>
  <c r="I247" i="3"/>
  <c r="I268" i="3" s="1"/>
  <c r="E247" i="3"/>
  <c r="X247" i="3"/>
  <c r="X268" i="3" s="1"/>
  <c r="T247" i="3"/>
  <c r="P247" i="3"/>
  <c r="L247" i="3"/>
  <c r="L268" i="3" s="1"/>
  <c r="H247" i="3"/>
  <c r="W247" i="3"/>
  <c r="S247" i="3"/>
  <c r="S268" i="3" s="1"/>
  <c r="O247" i="3"/>
  <c r="O268" i="3" s="1"/>
  <c r="K247" i="3"/>
  <c r="G247" i="3"/>
  <c r="G268" i="3" s="1"/>
  <c r="E244" i="3"/>
  <c r="I259" i="3" l="1"/>
  <c r="E262" i="3" s="1"/>
  <c r="L259" i="3"/>
  <c r="G262" i="3" s="1"/>
  <c r="P266" i="3"/>
  <c r="P271" i="3"/>
  <c r="Y266" i="3"/>
  <c r="Y271" i="3"/>
  <c r="W266" i="3"/>
  <c r="W271" i="3"/>
  <c r="U266" i="3"/>
  <c r="V266" i="3" s="1"/>
  <c r="T271" i="3"/>
  <c r="R266" i="3"/>
  <c r="R271" i="3"/>
  <c r="K266" i="3"/>
  <c r="K271" i="3"/>
  <c r="H266" i="3"/>
  <c r="H271" i="3"/>
  <c r="N266" i="3"/>
  <c r="N271" i="3"/>
  <c r="E266" i="3"/>
  <c r="E271" i="3"/>
  <c r="N265" i="3"/>
  <c r="N268" i="3"/>
  <c r="R265" i="3"/>
  <c r="R268" i="3"/>
  <c r="P265" i="3"/>
  <c r="P268" i="3"/>
  <c r="W265" i="3"/>
  <c r="W268" i="3"/>
  <c r="H265" i="3"/>
  <c r="H269" i="3" s="1"/>
  <c r="H268" i="3"/>
  <c r="T265" i="3"/>
  <c r="T269" i="3" s="1"/>
  <c r="T268" i="3"/>
  <c r="K265" i="3"/>
  <c r="K269" i="3" s="1"/>
  <c r="K268" i="3"/>
  <c r="Y265" i="3"/>
  <c r="Y269" i="3" s="1"/>
  <c r="E265" i="3"/>
  <c r="E269" i="3" s="1"/>
  <c r="E268" i="3"/>
  <c r="F259" i="3"/>
  <c r="K262" i="3" s="1"/>
  <c r="H259" i="3"/>
  <c r="H262" i="3" s="1"/>
  <c r="E259" i="3"/>
  <c r="I262" i="3" s="1"/>
  <c r="J259" i="3"/>
  <c r="F262" i="3" s="1"/>
  <c r="K259" i="3"/>
  <c r="L262" i="3" s="1"/>
  <c r="M259" i="3"/>
  <c r="M262" i="3" s="1"/>
  <c r="G259" i="3"/>
  <c r="J262" i="3" s="1"/>
  <c r="I265" i="3" l="1"/>
  <c r="I269" i="3" s="1"/>
  <c r="O266" i="3"/>
  <c r="O272" i="3" s="1"/>
  <c r="N272" i="3"/>
  <c r="Z266" i="3"/>
  <c r="Z272" i="3" s="1"/>
  <c r="Y272" i="3"/>
  <c r="AA271" i="3"/>
  <c r="AJ58" i="3" s="1"/>
  <c r="L266" i="3"/>
  <c r="K272" i="3"/>
  <c r="Z265" i="3"/>
  <c r="Z269" i="3" s="1"/>
  <c r="I266" i="3"/>
  <c r="H272" i="3"/>
  <c r="S266" i="3"/>
  <c r="S272" i="3" s="1"/>
  <c r="R272" i="3"/>
  <c r="X266" i="3"/>
  <c r="X272" i="3" s="1"/>
  <c r="W272" i="3"/>
  <c r="Q266" i="3"/>
  <c r="Q272" i="3" s="1"/>
  <c r="P272" i="3"/>
  <c r="F266" i="3"/>
  <c r="E272" i="3"/>
  <c r="X265" i="3"/>
  <c r="X269" i="3" s="1"/>
  <c r="W269" i="3"/>
  <c r="S265" i="3"/>
  <c r="S269" i="3" s="1"/>
  <c r="R269" i="3"/>
  <c r="Q265" i="3"/>
  <c r="Q269" i="3" s="1"/>
  <c r="P269" i="3"/>
  <c r="O265" i="3"/>
  <c r="O269" i="3" s="1"/>
  <c r="N269" i="3"/>
  <c r="U265" i="3"/>
  <c r="U269" i="3" s="1"/>
  <c r="AA268" i="3"/>
  <c r="AI5" i="3" s="1"/>
  <c r="L265" i="3"/>
  <c r="L269" i="3" s="1"/>
  <c r="F265" i="3"/>
  <c r="F269" i="3" s="1"/>
  <c r="J265" i="3" l="1"/>
  <c r="J269" i="3" s="1"/>
  <c r="M266" i="3"/>
  <c r="M272" i="3" s="1"/>
  <c r="L272" i="3"/>
  <c r="J266" i="3"/>
  <c r="J272" i="3" s="1"/>
  <c r="I272" i="3"/>
  <c r="G266" i="3"/>
  <c r="G272" i="3" s="1"/>
  <c r="F272" i="3"/>
  <c r="V265" i="3"/>
  <c r="V269" i="3" s="1"/>
  <c r="M265" i="3"/>
  <c r="M269" i="3" s="1"/>
  <c r="G265" i="3"/>
  <c r="G269" i="3" s="1"/>
  <c r="AA272" i="3" l="1"/>
  <c r="AR58" i="3" s="1"/>
  <c r="AA269" i="3"/>
  <c r="AQ5" i="3" s="1"/>
</calcChain>
</file>

<file path=xl/sharedStrings.xml><?xml version="1.0" encoding="utf-8"?>
<sst xmlns="http://schemas.openxmlformats.org/spreadsheetml/2006/main" count="341" uniqueCount="125">
  <si>
    <t>Date</t>
  </si>
  <si>
    <t>Order Number</t>
  </si>
  <si>
    <t>X-gap measurement with filler gage</t>
  </si>
  <si>
    <t>LH side (mm)</t>
  </si>
  <si>
    <t>RH side (mm)</t>
  </si>
  <si>
    <t>X - Gap ("King's gap") G01/G02 Console</t>
  </si>
  <si>
    <r>
      <rPr>
        <b/>
        <sz val="16"/>
        <color theme="0"/>
        <rFont val="Calibri"/>
        <family val="2"/>
        <scheme val="minor"/>
      </rPr>
      <t xml:space="preserve">Version </t>
    </r>
    <r>
      <rPr>
        <b/>
        <sz val="11"/>
        <color theme="0"/>
        <rFont val="Calibri"/>
        <family val="2"/>
        <scheme val="minor"/>
      </rPr>
      <t xml:space="preserve">
Auto / Man
LHD / RHD</t>
    </r>
  </si>
  <si>
    <r>
      <rPr>
        <b/>
        <sz val="16"/>
        <color theme="0"/>
        <rFont val="Calibri"/>
        <family val="2"/>
        <scheme val="minor"/>
      </rPr>
      <t>Program</t>
    </r>
    <r>
      <rPr>
        <b/>
        <sz val="11"/>
        <color theme="0"/>
        <rFont val="Calibri"/>
        <family val="2"/>
        <scheme val="minor"/>
      </rPr>
      <t xml:space="preserve">
G01 / G02</t>
    </r>
  </si>
  <si>
    <t>Middle (mm</t>
  </si>
  <si>
    <t>Pictures taken in Blind Chech station?</t>
  </si>
  <si>
    <t>Is the Armrest wo/loose key per boundary samples?</t>
  </si>
  <si>
    <t>CMM measurments?
(only 5 consoles needed)</t>
  </si>
  <si>
    <t>Part No.</t>
  </si>
  <si>
    <t>Welding gage measurments available?
(100% parts)</t>
  </si>
  <si>
    <t>Quality Special requirements prior to shipment</t>
  </si>
  <si>
    <t>G01 BMW DOC Part Quality Matrix</t>
  </si>
  <si>
    <t>Gap Validation</t>
  </si>
  <si>
    <t>Deco -trim Gap (0.5 +/- 0.8mm)</t>
  </si>
  <si>
    <t>X- Gap (King's Gap)  (1.2 +/-1.2mm)</t>
  </si>
  <si>
    <t>Car No.</t>
  </si>
  <si>
    <t>Mid (mm)</t>
  </si>
  <si>
    <t>Coin grave Gap (Z-Gap)** (1.4 +/- 0.7mm)</t>
  </si>
  <si>
    <t>Variant</t>
  </si>
  <si>
    <t>Left Rear Cover Gap (1.5 +/- 1.5mm)</t>
  </si>
  <si>
    <t>Right Rear Cover Gap (1.5 +/- 1.5mm)</t>
  </si>
  <si>
    <t>Top</t>
  </si>
  <si>
    <t>Mid</t>
  </si>
  <si>
    <t>Bottom</t>
  </si>
  <si>
    <t>Left V- Gap (0.6 +/-0.5mm)</t>
  </si>
  <si>
    <t>Min</t>
  </si>
  <si>
    <t>Max</t>
  </si>
  <si>
    <t>Right V- Gap (0.6 +/-0.5mm)</t>
  </si>
  <si>
    <t>LH/RH</t>
  </si>
  <si>
    <t>Time Stamp/Shift/Date</t>
  </si>
  <si>
    <t>Welder#</t>
  </si>
  <si>
    <t xml:space="preserve">Left  </t>
  </si>
  <si>
    <t xml:space="preserve">Right </t>
  </si>
  <si>
    <t>Storage Bin/Armrest Gap (2.0+/-.75mm)</t>
  </si>
  <si>
    <t>B</t>
  </si>
  <si>
    <t>Auditor</t>
  </si>
  <si>
    <t>Comments</t>
  </si>
  <si>
    <t>Upper/Lower Side Panel (Biteline Gap) (.75 +/- .75mm)</t>
  </si>
  <si>
    <t>Average Measurement</t>
  </si>
  <si>
    <t>Max Measurement</t>
  </si>
  <si>
    <t>Min Measurment</t>
  </si>
  <si>
    <t>Max Tolerance</t>
  </si>
  <si>
    <t>Min Tolerance</t>
  </si>
  <si>
    <t>X Gap</t>
  </si>
  <si>
    <t>Rear Cover (Left)</t>
  </si>
  <si>
    <t>Rear Cover (Right)</t>
  </si>
  <si>
    <t>Deco Trim</t>
  </si>
  <si>
    <t>V Gap (Left)</t>
  </si>
  <si>
    <t>V Gap (Right)</t>
  </si>
  <si>
    <t>Coin Grave</t>
  </si>
  <si>
    <t>Side Panel (U/L)</t>
  </si>
  <si>
    <t>AR/Storage Bin</t>
  </si>
  <si>
    <t>Global Average</t>
  </si>
  <si>
    <t>Global Max</t>
  </si>
  <si>
    <t>Global Min</t>
  </si>
  <si>
    <t>Rear Cover Left</t>
  </si>
  <si>
    <t>Rear Cover Right</t>
  </si>
  <si>
    <t xml:space="preserve">V Gap Left </t>
  </si>
  <si>
    <t>V Gap Right</t>
  </si>
  <si>
    <t xml:space="preserve">Coin Grave </t>
  </si>
  <si>
    <t>Side Panel</t>
  </si>
  <si>
    <t xml:space="preserve"> Max</t>
  </si>
  <si>
    <t xml:space="preserve"> Average</t>
  </si>
  <si>
    <t xml:space="preserve"> Min</t>
  </si>
  <si>
    <t>Right Left V- Gap (0.6 +/-0.5mm)</t>
  </si>
  <si>
    <t>Welder 2a/2b Process Control Monitor</t>
  </si>
  <si>
    <t>Average</t>
  </si>
  <si>
    <t>L</t>
  </si>
  <si>
    <t>M</t>
  </si>
  <si>
    <t>R</t>
  </si>
  <si>
    <t>T</t>
  </si>
  <si>
    <t>Monthly Nok Count</t>
  </si>
  <si>
    <t>Monthly Nok Count Global</t>
  </si>
  <si>
    <t>Upper/Lower Side Panel (Bite line Gap) (.75 +/- .75mm)</t>
  </si>
  <si>
    <t>Symmetric Value (Welder 2a)</t>
  </si>
  <si>
    <t>Symmetric Value (Welder 2b)</t>
  </si>
  <si>
    <t>Status Indicator</t>
  </si>
  <si>
    <t>Symmetry Variability</t>
  </si>
  <si>
    <t>Nok Symmetry Welder B</t>
  </si>
  <si>
    <t>Nok Count Welder B</t>
  </si>
  <si>
    <t>Nok Symmetry Welder A</t>
  </si>
  <si>
    <t>Nok Count Welder A</t>
  </si>
  <si>
    <t>Internal UCL</t>
  </si>
  <si>
    <t>LH</t>
  </si>
  <si>
    <t>GO2</t>
  </si>
  <si>
    <t>GO1</t>
  </si>
  <si>
    <t>A</t>
  </si>
  <si>
    <t>9/01/2020 @ 5:28 AM</t>
  </si>
  <si>
    <t>9/01/2020 @ 7:19 AM</t>
  </si>
  <si>
    <t>09/01/2020 @ 12:45 PM</t>
  </si>
  <si>
    <t>09/02/2020 @ 1:02 PM</t>
  </si>
  <si>
    <t>09/02/2020 @ 5:08 AM</t>
  </si>
  <si>
    <t>09/02/2020 @ 1:30 PM</t>
  </si>
  <si>
    <t>09/02/2020 @ 2:00 PM</t>
  </si>
  <si>
    <t>09/02/2020 @ 3:30 PM</t>
  </si>
  <si>
    <t>09/03/2020 @ 5:50 AM</t>
  </si>
  <si>
    <t>09/03/2020 @ 5:47 AM</t>
  </si>
  <si>
    <t>Pull test pass</t>
  </si>
  <si>
    <t>09/03/2020 @ 3:30  PM</t>
  </si>
  <si>
    <t>09/04/2020 @ 8:45 AM</t>
  </si>
  <si>
    <t>09/04/2020 @ 5:35 AM</t>
  </si>
  <si>
    <t>09/04/2020 @ 5:15 AM</t>
  </si>
  <si>
    <t>09/04/2020 @ 10:15 AM</t>
  </si>
  <si>
    <t>SR</t>
  </si>
  <si>
    <t>G02</t>
  </si>
  <si>
    <t>09/08/2020 @ 5:54 AM</t>
  </si>
  <si>
    <t>09/08/2020 @ 1:30 PM</t>
  </si>
  <si>
    <t>lh</t>
  </si>
  <si>
    <t>09/08/2020 @ 5:07 AM</t>
  </si>
  <si>
    <t>09/08/2020 @ ?</t>
  </si>
  <si>
    <t>measurement requested by Marcus B</t>
  </si>
  <si>
    <t>adjusment made for storage box/armrest gap</t>
  </si>
  <si>
    <t>09/08/2020 @ 3:00 PM</t>
  </si>
  <si>
    <t>09/09/2020 @ 5:13 AM</t>
  </si>
  <si>
    <t>09/09/2020 @</t>
  </si>
  <si>
    <t>G01</t>
  </si>
  <si>
    <t>09/09/2020 @ 5:33 AM</t>
  </si>
  <si>
    <t>09/09/2020 @ 11: 02 AM</t>
  </si>
  <si>
    <t>09/09/2020 @ 11:15 AM</t>
  </si>
  <si>
    <t>09/09/2020 @ 12:22 PM</t>
  </si>
  <si>
    <t>09/09/2020 @ 12:27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</si>
</sst>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0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i/>
      <sz val="2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rgb="FFC00000"/>
      </left>
      <right/>
      <top style="double">
        <color rgb="FFC00000"/>
      </top>
      <bottom/>
      <diagonal/>
    </border>
    <border>
      <left/>
      <right/>
      <top style="double">
        <color rgb="FFC00000"/>
      </top>
      <bottom/>
      <diagonal/>
    </border>
    <border>
      <left/>
      <right style="double">
        <color rgb="FFC00000"/>
      </right>
      <top style="double">
        <color rgb="FFC00000"/>
      </top>
      <bottom/>
      <diagonal/>
    </border>
    <border>
      <left style="double">
        <color rgb="FFC00000"/>
      </left>
      <right/>
      <top/>
      <bottom/>
      <diagonal/>
    </border>
    <border>
      <left/>
      <right style="double">
        <color rgb="FFC00000"/>
      </right>
      <top/>
      <bottom/>
      <diagonal/>
    </border>
    <border>
      <left style="double">
        <color rgb="FFC00000"/>
      </left>
      <right/>
      <top/>
      <bottom style="double">
        <color rgb="FFC00000"/>
      </bottom>
      <diagonal/>
    </border>
    <border>
      <left/>
      <right/>
      <top/>
      <bottom style="double">
        <color rgb="FFC00000"/>
      </bottom>
      <diagonal/>
    </border>
    <border>
      <left/>
      <right style="double">
        <color rgb="FFC00000"/>
      </right>
      <top/>
      <bottom style="double">
        <color rgb="FFC0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113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5" fillId="0" borderId="0" xfId="0" applyFont="1"/>
    <xf numFmtId="0" fontId="0" fillId="0" borderId="0" xfId="0" applyBorder="1"/>
    <xf numFmtId="0" fontId="0" fillId="0" borderId="2" xfId="0" applyBorder="1"/>
    <xf numFmtId="0" fontId="5" fillId="0" borderId="3" xfId="0" applyFont="1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6" fillId="0" borderId="13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2" borderId="25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/>
    </xf>
    <xf numFmtId="0" fontId="0" fillId="0" borderId="6" xfId="0" applyFill="1" applyBorder="1"/>
    <xf numFmtId="0" fontId="2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164" fontId="0" fillId="0" borderId="0" xfId="0" applyNumberFormat="1"/>
    <xf numFmtId="0" fontId="6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3" fillId="0" borderId="0" xfId="0" applyFont="1"/>
    <xf numFmtId="0" fontId="6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164" fontId="3" fillId="0" borderId="0" xfId="0" applyNumberFormat="1" applyFont="1"/>
    <xf numFmtId="0" fontId="3" fillId="0" borderId="0" xfId="0" applyFont="1" applyAlignment="1"/>
    <xf numFmtId="0" fontId="0" fillId="0" borderId="0" xfId="0" applyFont="1"/>
    <xf numFmtId="0" fontId="3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164" fontId="0" fillId="0" borderId="0" xfId="0" applyNumberFormat="1" applyFont="1"/>
    <xf numFmtId="2" fontId="3" fillId="0" borderId="0" xfId="0" applyNumberFormat="1" applyFont="1"/>
    <xf numFmtId="165" fontId="3" fillId="0" borderId="0" xfId="0" applyNumberFormat="1" applyFont="1"/>
    <xf numFmtId="0" fontId="0" fillId="5" borderId="35" xfId="0" applyFill="1" applyBorder="1" applyAlignment="1"/>
    <xf numFmtId="0" fontId="0" fillId="5" borderId="36" xfId="0" applyFill="1" applyBorder="1" applyAlignment="1"/>
    <xf numFmtId="0" fontId="0" fillId="5" borderId="37" xfId="0" applyFill="1" applyBorder="1" applyAlignment="1"/>
    <xf numFmtId="0" fontId="0" fillId="5" borderId="0" xfId="0" applyFill="1" applyBorder="1" applyAlignment="1"/>
    <xf numFmtId="0" fontId="0" fillId="5" borderId="38" xfId="0" applyFill="1" applyBorder="1" applyAlignment="1"/>
    <xf numFmtId="0" fontId="0" fillId="5" borderId="39" xfId="0" applyFill="1" applyBorder="1" applyAlignment="1"/>
    <xf numFmtId="0" fontId="0" fillId="5" borderId="40" xfId="0" applyFill="1" applyBorder="1" applyAlignment="1"/>
    <xf numFmtId="0" fontId="0" fillId="5" borderId="41" xfId="0" applyFill="1" applyBorder="1" applyAlignment="1"/>
    <xf numFmtId="9" fontId="3" fillId="0" borderId="0" xfId="1" applyFont="1" applyBorder="1"/>
    <xf numFmtId="0" fontId="3" fillId="0" borderId="0" xfId="0" applyFont="1" applyAlignment="1">
      <alignment horizontal="center"/>
    </xf>
    <xf numFmtId="164" fontId="6" fillId="6" borderId="0" xfId="0" applyNumberFormat="1" applyFont="1" applyFill="1" applyAlignment="1">
      <alignment horizontal="center" vertical="center"/>
    </xf>
    <xf numFmtId="14" fontId="10" fillId="0" borderId="13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5" borderId="0" xfId="0" applyFont="1" applyFill="1" applyBorder="1" applyAlignment="1">
      <alignment horizontal="center" vertical="center"/>
    </xf>
    <xf numFmtId="164" fontId="15" fillId="5" borderId="42" xfId="0" applyNumberFormat="1" applyFont="1" applyFill="1" applyBorder="1" applyAlignment="1">
      <alignment horizontal="center"/>
    </xf>
    <xf numFmtId="0" fontId="15" fillId="5" borderId="43" xfId="0" applyFont="1" applyFill="1" applyBorder="1" applyAlignment="1">
      <alignment horizontal="center"/>
    </xf>
    <xf numFmtId="0" fontId="15" fillId="5" borderId="44" xfId="0" applyFont="1" applyFill="1" applyBorder="1" applyAlignment="1">
      <alignment horizontal="center"/>
    </xf>
    <xf numFmtId="0" fontId="15" fillId="5" borderId="45" xfId="0" applyFont="1" applyFill="1" applyBorder="1" applyAlignment="1">
      <alignment horizontal="center"/>
    </xf>
    <xf numFmtId="0" fontId="14" fillId="5" borderId="34" xfId="0" applyFont="1" applyFill="1" applyBorder="1" applyAlignment="1">
      <alignment horizontal="center" vertical="center"/>
    </xf>
    <xf numFmtId="0" fontId="14" fillId="5" borderId="35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164" fontId="16" fillId="5" borderId="42" xfId="0" applyNumberFormat="1" applyFont="1" applyFill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5" borderId="44" xfId="0" applyFont="1" applyFill="1" applyBorder="1" applyAlignment="1">
      <alignment horizontal="center" vertical="center"/>
    </xf>
    <xf numFmtId="0" fontId="16" fillId="5" borderId="45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22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Process Quality Control Monitor (Welder 2B)</a:t>
            </a:r>
          </a:p>
        </c:rich>
      </c:tx>
      <c:layout/>
      <c:overlay val="0"/>
      <c:spPr>
        <a:effectLst>
          <a:glow rad="317500">
            <a:schemeClr val="bg1">
              <a:alpha val="70000"/>
            </a:schemeClr>
          </a:glo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'PQC Monitor'!$D$253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bg1"/>
            </a:solidFill>
            <a:ln w="57150">
              <a:solidFill>
                <a:srgbClr val="C00000"/>
              </a:solidFill>
            </a:ln>
            <a:effectLst>
              <a:glow rad="101600">
                <a:srgbClr val="C00000">
                  <a:alpha val="40000"/>
                </a:srgbClr>
              </a:glow>
            </a:effectLst>
            <a:scene3d>
              <a:camera prst="orthographicFront"/>
              <a:lightRig rig="sunrise" dir="t"/>
            </a:scene3d>
            <a:sp3d prstMaterial="metal">
              <a:bevelT w="152400" h="50800" prst="softRound"/>
              <a:bevelB w="152400" h="50800" prst="softRound"/>
            </a:sp3d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  <a:ln w="19050">
                <a:solidFill>
                  <a:srgbClr val="FF0000"/>
                </a:solidFill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'PQC Monitor'!$E$251:$Z$252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Monitor'!$E$253:$Z$253</c:f>
              <c:numCache>
                <c:formatCode>0.0</c:formatCode>
                <c:ptCount val="22"/>
                <c:pt idx="0">
                  <c:v>0.45454545454545453</c:v>
                </c:pt>
                <c:pt idx="1">
                  <c:v>0.86363636363636365</c:v>
                </c:pt>
                <c:pt idx="2">
                  <c:v>1.0227272727272727</c:v>
                </c:pt>
                <c:pt idx="3">
                  <c:v>1.4090909090909092</c:v>
                </c:pt>
                <c:pt idx="4">
                  <c:v>0.88636363636363635</c:v>
                </c:pt>
                <c:pt idx="5">
                  <c:v>0.95454545454545459</c:v>
                </c:pt>
                <c:pt idx="6">
                  <c:v>1.2045454545454546</c:v>
                </c:pt>
                <c:pt idx="7">
                  <c:v>0.29545454545454547</c:v>
                </c:pt>
                <c:pt idx="8">
                  <c:v>0.31818181818181818</c:v>
                </c:pt>
                <c:pt idx="9">
                  <c:v>0.5</c:v>
                </c:pt>
                <c:pt idx="10">
                  <c:v>0.11363636363636363</c:v>
                </c:pt>
                <c:pt idx="11">
                  <c:v>0.5</c:v>
                </c:pt>
                <c:pt idx="12">
                  <c:v>0.75</c:v>
                </c:pt>
                <c:pt idx="13">
                  <c:v>0.5</c:v>
                </c:pt>
                <c:pt idx="14">
                  <c:v>0.75</c:v>
                </c:pt>
                <c:pt idx="15">
                  <c:v>1</c:v>
                </c:pt>
                <c:pt idx="16">
                  <c:v>1.2045454545454546</c:v>
                </c:pt>
                <c:pt idx="17">
                  <c:v>1.2045454545454546</c:v>
                </c:pt>
                <c:pt idx="18">
                  <c:v>0.65909090909090906</c:v>
                </c:pt>
                <c:pt idx="19">
                  <c:v>0.54545454545454541</c:v>
                </c:pt>
                <c:pt idx="20">
                  <c:v>1.6136363636363635</c:v>
                </c:pt>
                <c:pt idx="21">
                  <c:v>1.1136363636363635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536768"/>
        <c:axId val="277539840"/>
      </c:barChart>
      <c:lineChart>
        <c:grouping val="standard"/>
        <c:varyColors val="0"/>
        <c:ser>
          <c:idx val="1"/>
          <c:order val="1"/>
          <c:tx>
            <c:strRef>
              <c:f>'PQC Monitor'!$D$254</c:f>
              <c:strCache>
                <c:ptCount val="1"/>
                <c:pt idx="0">
                  <c:v>Min Tolerance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'PQC Monitor'!$E$251:$Z$252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Monitor'!$E$254:$Z$254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</c:v>
                </c:pt>
                <c:pt idx="19">
                  <c:v>0</c:v>
                </c:pt>
                <c:pt idx="20">
                  <c:v>1.25</c:v>
                </c:pt>
                <c:pt idx="21">
                  <c:v>1.25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'PQC Monitor'!$D$255</c:f>
              <c:strCache>
                <c:ptCount val="1"/>
                <c:pt idx="0">
                  <c:v>Max Tolerance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ysDot"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'PQC Monitor'!$E$251:$Z$252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Monitor'!$E$255:$Z$255</c:f>
              <c:numCache>
                <c:formatCode>General</c:formatCode>
                <c:ptCount val="22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1.3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2.1</c:v>
                </c:pt>
                <c:pt idx="16">
                  <c:v>2.1</c:v>
                </c:pt>
                <c:pt idx="17">
                  <c:v>2.1</c:v>
                </c:pt>
                <c:pt idx="18">
                  <c:v>1.5</c:v>
                </c:pt>
                <c:pt idx="19">
                  <c:v>1.5</c:v>
                </c:pt>
                <c:pt idx="20">
                  <c:v>2</c:v>
                </c:pt>
                <c:pt idx="2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36768"/>
        <c:axId val="277539840"/>
      </c:lineChart>
      <c:scatterChart>
        <c:scatterStyle val="lineMarker"/>
        <c:varyColors val="0"/>
        <c:ser>
          <c:idx val="3"/>
          <c:order val="3"/>
          <c:tx>
            <c:strRef>
              <c:f>'PQC Monitor'!$D$256</c:f>
              <c:strCache>
                <c:ptCount val="1"/>
                <c:pt idx="0">
                  <c:v>Internal UCL</c:v>
                </c:pt>
              </c:strCache>
            </c:strRef>
          </c:tx>
          <c:spPr>
            <a:ln w="57150">
              <a:solidFill>
                <a:srgbClr val="002060"/>
              </a:solidFill>
              <a:prstDash val="lgDash"/>
            </a:ln>
          </c:spPr>
          <c:marker>
            <c:spPr>
              <a:solidFill>
                <a:srgbClr val="FF0000"/>
              </a:solidFill>
              <a:ln w="57150">
                <a:solidFill>
                  <a:srgbClr val="002060"/>
                </a:solidFill>
                <a:prstDash val="lgDash"/>
              </a:ln>
            </c:spPr>
          </c:marker>
          <c:dLbls>
            <c:txPr>
              <a:bodyPr rot="-5400000" vert="horz"/>
              <a:lstStyle/>
              <a:p>
                <a:pPr>
                  <a:defRPr sz="1800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'PQC Monitor'!$E$251:$Z$252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xVal>
          <c:yVal>
            <c:numRef>
              <c:f>'PQC Monitor'!$E$256:$Z$256</c:f>
              <c:numCache>
                <c:formatCode>General</c:formatCode>
                <c:ptCount val="22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2.1</c:v>
                </c:pt>
                <c:pt idx="9">
                  <c:v>0.9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1.3</c:v>
                </c:pt>
                <c:pt idx="19">
                  <c:v>1.3</c:v>
                </c:pt>
                <c:pt idx="20">
                  <c:v>2</c:v>
                </c:pt>
                <c:pt idx="21">
                  <c:v>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'PQC Monitor'!$D$266</c:f>
              <c:strCache>
                <c:ptCount val="1"/>
                <c:pt idx="0">
                  <c:v>Symmetric Value (Welder 2b)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xVal>
            <c:multiLvlStrRef>
              <c:f>'PQC Monitor'!$E$251:$Z$252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xVal>
          <c:yVal>
            <c:numRef>
              <c:f>'PQC Monitor'!$E$266:$Z$266</c:f>
              <c:numCache>
                <c:formatCode>0%</c:formatCode>
                <c:ptCount val="22"/>
                <c:pt idx="0">
                  <c:v>0.15151515151515152</c:v>
                </c:pt>
                <c:pt idx="1">
                  <c:v>0.15151515151515152</c:v>
                </c:pt>
                <c:pt idx="2">
                  <c:v>0.15151515151515152</c:v>
                </c:pt>
                <c:pt idx="3">
                  <c:v>0.46969696969696972</c:v>
                </c:pt>
                <c:pt idx="4">
                  <c:v>0.46969696969696972</c:v>
                </c:pt>
                <c:pt idx="5">
                  <c:v>0.46969696969696972</c:v>
                </c:pt>
                <c:pt idx="6">
                  <c:v>0.40151515151515155</c:v>
                </c:pt>
                <c:pt idx="7">
                  <c:v>0.40151515151515155</c:v>
                </c:pt>
                <c:pt idx="8">
                  <c:v>0.40151515151515155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0.23333333333333331</c:v>
                </c:pt>
                <c:pt idx="16">
                  <c:v>0.23333333333333331</c:v>
                </c:pt>
                <c:pt idx="17">
                  <c:v>0.23333333333333331</c:v>
                </c:pt>
                <c:pt idx="18">
                  <c:v>0.32954545454545453</c:v>
                </c:pt>
                <c:pt idx="19">
                  <c:v>0.32954545454545453</c:v>
                </c:pt>
                <c:pt idx="20">
                  <c:v>0.80681818181818177</c:v>
                </c:pt>
                <c:pt idx="21">
                  <c:v>0.80681818181818177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536768"/>
        <c:axId val="277539840"/>
      </c:scatterChart>
      <c:catAx>
        <c:axId val="27753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7539840"/>
        <c:crosses val="autoZero"/>
        <c:auto val="1"/>
        <c:lblAlgn val="ctr"/>
        <c:lblOffset val="100"/>
        <c:noMultiLvlLbl val="0"/>
      </c:catAx>
      <c:valAx>
        <c:axId val="2775398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7536768"/>
        <c:crosses val="autoZero"/>
        <c:crossBetween val="between"/>
      </c:valAx>
      <c:spPr>
        <a:gradFill>
          <a:gsLst>
            <a:gs pos="0">
              <a:srgbClr val="C00000"/>
            </a:gs>
            <a:gs pos="68000">
              <a:schemeClr val="bg1"/>
            </a:gs>
            <a:gs pos="100000">
              <a:srgbClr val="002060"/>
            </a:gs>
          </a:gsLst>
          <a:lin ang="5400000" scaled="0"/>
        </a:gradFill>
        <a:ln w="76200">
          <a:solidFill>
            <a:srgbClr val="002060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rgbClr val="C00000"/>
        </a:gs>
        <a:gs pos="50000">
          <a:schemeClr val="bg1"/>
        </a:gs>
        <a:gs pos="100000">
          <a:srgbClr val="C00000"/>
        </a:gs>
      </a:gsLst>
      <a:lin ang="5400000" scaled="0"/>
    </a:gradFill>
    <a:ln w="76200">
      <a:solidFill>
        <a:srgbClr val="C00000"/>
      </a:solidFill>
    </a:ln>
    <a:effectLst>
      <a:glow rad="317500">
        <a:schemeClr val="bg1">
          <a:alpha val="70000"/>
        </a:schemeClr>
      </a:glow>
    </a:effectLst>
  </c:spPr>
  <c:txPr>
    <a:bodyPr/>
    <a:lstStyle/>
    <a:p>
      <a:pPr>
        <a:defRPr sz="2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Process Quality Control Overview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'Gap Validation'!$N$291</c:f>
              <c:strCache>
                <c:ptCount val="1"/>
                <c:pt idx="0">
                  <c:v> Max</c:v>
                </c:pt>
              </c:strCache>
            </c:strRef>
          </c:tx>
          <c:spPr>
            <a:solidFill>
              <a:srgbClr val="C00000"/>
            </a:solidFill>
            <a:ln w="38100">
              <a:solidFill>
                <a:schemeClr val="bg1"/>
              </a:solidFill>
            </a:ln>
            <a:effectLst>
              <a:glow rad="127000">
                <a:srgbClr val="002060">
                  <a:alpha val="25000"/>
                </a:srgbClr>
              </a:glow>
            </a:effectLst>
            <a:scene3d>
              <a:camera prst="orthographicFront"/>
              <a:lightRig rig="threePt" dir="t"/>
            </a:scene3d>
            <a:sp3d prstMaterial="powder">
              <a:bevelT w="152400" h="50800" prst="softRound"/>
              <a:bevelB w="152400" h="50800" prst="softRound"/>
            </a:sp3d>
          </c:spPr>
          <c:invertIfNegative val="0"/>
          <c:cat>
            <c:strRef>
              <c:f>'Gap Validation'!$O$289:$W$289</c:f>
              <c:strCache>
                <c:ptCount val="9"/>
                <c:pt idx="0">
                  <c:v>V Gap Left </c:v>
                </c:pt>
                <c:pt idx="1">
                  <c:v>V Gap Right</c:v>
                </c:pt>
                <c:pt idx="2">
                  <c:v>Side Panel</c:v>
                </c:pt>
                <c:pt idx="3">
                  <c:v>Deco Trim</c:v>
                </c:pt>
                <c:pt idx="4">
                  <c:v>X Gap</c:v>
                </c:pt>
                <c:pt idx="5">
                  <c:v>Rear Cover Right</c:v>
                </c:pt>
                <c:pt idx="6">
                  <c:v>Rear Cover Left</c:v>
                </c:pt>
                <c:pt idx="7">
                  <c:v>Coin Grave </c:v>
                </c:pt>
                <c:pt idx="8">
                  <c:v>AR/Storage Bin</c:v>
                </c:pt>
              </c:strCache>
            </c:strRef>
          </c:cat>
          <c:val>
            <c:numRef>
              <c:f>'Gap Validation'!$O$291:$W$291</c:f>
              <c:numCache>
                <c:formatCode>0.00</c:formatCode>
                <c:ptCount val="9"/>
                <c:pt idx="0">
                  <c:v>0.75</c:v>
                </c:pt>
                <c:pt idx="1">
                  <c:v>0.625</c:v>
                </c:pt>
                <c:pt idx="2">
                  <c:v>1.5</c:v>
                </c:pt>
                <c:pt idx="3">
                  <c:v>0.875</c:v>
                </c:pt>
                <c:pt idx="4">
                  <c:v>1.8333333333333333</c:v>
                </c:pt>
                <c:pt idx="5">
                  <c:v>1.75</c:v>
                </c:pt>
                <c:pt idx="6">
                  <c:v>2</c:v>
                </c:pt>
                <c:pt idx="7">
                  <c:v>1.6666666666666667</c:v>
                </c:pt>
                <c:pt idx="8">
                  <c:v>2.125</c:v>
                </c:pt>
              </c:numCache>
            </c:numRef>
          </c:val>
        </c:ser>
        <c:ser>
          <c:idx val="3"/>
          <c:order val="4"/>
          <c:tx>
            <c:v>Monthly Nok Count</c:v>
          </c:tx>
          <c:spPr>
            <a:solidFill>
              <a:schemeClr val="bg1">
                <a:alpha val="50000"/>
              </a:schemeClr>
            </a:solidFill>
            <a:ln w="38100">
              <a:solidFill>
                <a:srgbClr val="C00000"/>
              </a:solidFill>
            </a:ln>
            <a:scene3d>
              <a:camera prst="orthographicFront"/>
              <a:lightRig rig="threePt" dir="t"/>
            </a:scene3d>
            <a:sp3d prstMaterial="flat"/>
          </c:spPr>
          <c:invertIfNegative val="0"/>
          <c:dLbls>
            <c:spPr>
              <a:noFill/>
              <a:ln w="19050">
                <a:noFill/>
              </a:ln>
            </c:spPr>
            <c:txPr>
              <a:bodyPr anchor="ctr" anchorCtr="1"/>
              <a:lstStyle/>
              <a:p>
                <a:pPr>
                  <a:defRPr b="1">
                    <a:solidFill>
                      <a:schemeClr val="tx1"/>
                    </a:solidFill>
                    <a:latin typeface="Bradley Hand ITC" panose="03070402050302030203" pitchFamily="66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'PQC Monitor'!$E$262:$M$262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4"/>
        <c:overlap val="-100"/>
        <c:axId val="293069568"/>
        <c:axId val="446349312"/>
      </c:barChart>
      <c:lineChart>
        <c:grouping val="standard"/>
        <c:varyColors val="0"/>
        <c:ser>
          <c:idx val="0"/>
          <c:order val="0"/>
          <c:tx>
            <c:strRef>
              <c:f>'Gap Validation'!$N$290</c:f>
              <c:strCache>
                <c:ptCount val="1"/>
                <c:pt idx="0">
                  <c:v> Average</c:v>
                </c:pt>
              </c:strCache>
            </c:strRef>
          </c:tx>
          <c:spPr>
            <a:ln w="76200">
              <a:solidFill>
                <a:srgbClr val="002060"/>
              </a:solidFill>
            </a:ln>
            <a:effectLst>
              <a:glow rad="127000">
                <a:schemeClr val="bg1">
                  <a:alpha val="70000"/>
                </a:schemeClr>
              </a:glow>
            </a:effectLst>
          </c:spPr>
          <c:marker>
            <c:symbol val="none"/>
          </c:marker>
          <c:dLbls>
            <c:spPr>
              <a:solidFill>
                <a:schemeClr val="bg1">
                  <a:alpha val="50000"/>
                </a:schemeClr>
              </a:solidFill>
              <a:ln>
                <a:solidFill>
                  <a:srgbClr val="002060"/>
                </a:solidFill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'Gap Validation'!$O$289:$W$289</c:f>
              <c:strCache>
                <c:ptCount val="9"/>
                <c:pt idx="0">
                  <c:v>V Gap Left </c:v>
                </c:pt>
                <c:pt idx="1">
                  <c:v>V Gap Right</c:v>
                </c:pt>
                <c:pt idx="2">
                  <c:v>Side Panel</c:v>
                </c:pt>
                <c:pt idx="3">
                  <c:v>Deco Trim</c:v>
                </c:pt>
                <c:pt idx="4">
                  <c:v>X Gap</c:v>
                </c:pt>
                <c:pt idx="5">
                  <c:v>Rear Cover Right</c:v>
                </c:pt>
                <c:pt idx="6">
                  <c:v>Rear Cover Left</c:v>
                </c:pt>
                <c:pt idx="7">
                  <c:v>Coin Grave </c:v>
                </c:pt>
                <c:pt idx="8">
                  <c:v>AR/Storage Bin</c:v>
                </c:pt>
              </c:strCache>
            </c:strRef>
          </c:cat>
          <c:val>
            <c:numRef>
              <c:f>'Gap Validation'!$O$290:$W$290</c:f>
              <c:numCache>
                <c:formatCode>0.00</c:formatCode>
                <c:ptCount val="9"/>
                <c:pt idx="0">
                  <c:v>0.62980769230769229</c:v>
                </c:pt>
                <c:pt idx="1">
                  <c:v>0.625</c:v>
                </c:pt>
                <c:pt idx="2">
                  <c:v>0.53365384615384615</c:v>
                </c:pt>
                <c:pt idx="3">
                  <c:v>0.34134615384615385</c:v>
                </c:pt>
                <c:pt idx="4">
                  <c:v>0.89743589743589747</c:v>
                </c:pt>
                <c:pt idx="5">
                  <c:v>0.81089743589743579</c:v>
                </c:pt>
                <c:pt idx="6">
                  <c:v>1.1089743589743588</c:v>
                </c:pt>
                <c:pt idx="7">
                  <c:v>1.2115384615384615</c:v>
                </c:pt>
                <c:pt idx="8">
                  <c:v>1.4086538461538463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'Gap Validation'!$N$293</c:f>
              <c:strCache>
                <c:ptCount val="1"/>
                <c:pt idx="0">
                  <c:v>Max Tolerance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'Gap Validation'!$O$289:$W$289</c:f>
              <c:strCache>
                <c:ptCount val="9"/>
                <c:pt idx="0">
                  <c:v>V Gap Left </c:v>
                </c:pt>
                <c:pt idx="1">
                  <c:v>V Gap Right</c:v>
                </c:pt>
                <c:pt idx="2">
                  <c:v>Side Panel</c:v>
                </c:pt>
                <c:pt idx="3">
                  <c:v>Deco Trim</c:v>
                </c:pt>
                <c:pt idx="4">
                  <c:v>X Gap</c:v>
                </c:pt>
                <c:pt idx="5">
                  <c:v>Rear Cover Right</c:v>
                </c:pt>
                <c:pt idx="6">
                  <c:v>Rear Cover Left</c:v>
                </c:pt>
                <c:pt idx="7">
                  <c:v>Coin Grave </c:v>
                </c:pt>
                <c:pt idx="8">
                  <c:v>AR/Storage Bin</c:v>
                </c:pt>
              </c:strCache>
            </c:strRef>
          </c:cat>
          <c:val>
            <c:numRef>
              <c:f>'Gap Validation'!$O$293:$W$293</c:f>
              <c:numCache>
                <c:formatCode>0.00</c:formatCode>
                <c:ptCount val="9"/>
                <c:pt idx="0">
                  <c:v>1.1000000000000001</c:v>
                </c:pt>
                <c:pt idx="1">
                  <c:v>1.1000000000000001</c:v>
                </c:pt>
                <c:pt idx="2">
                  <c:v>1.5</c:v>
                </c:pt>
                <c:pt idx="3">
                  <c:v>1.3</c:v>
                </c:pt>
                <c:pt idx="4">
                  <c:v>2.4</c:v>
                </c:pt>
                <c:pt idx="5">
                  <c:v>3</c:v>
                </c:pt>
                <c:pt idx="6">
                  <c:v>3</c:v>
                </c:pt>
                <c:pt idx="7">
                  <c:v>2.8</c:v>
                </c:pt>
                <c:pt idx="8">
                  <c:v>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'Gap Validation'!$N$294</c:f>
              <c:strCache>
                <c:ptCount val="1"/>
                <c:pt idx="0">
                  <c:v>Min Tolerance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'Gap Validation'!$O$289:$W$289</c:f>
              <c:strCache>
                <c:ptCount val="9"/>
                <c:pt idx="0">
                  <c:v>V Gap Left </c:v>
                </c:pt>
                <c:pt idx="1">
                  <c:v>V Gap Right</c:v>
                </c:pt>
                <c:pt idx="2">
                  <c:v>Side Panel</c:v>
                </c:pt>
                <c:pt idx="3">
                  <c:v>Deco Trim</c:v>
                </c:pt>
                <c:pt idx="4">
                  <c:v>X Gap</c:v>
                </c:pt>
                <c:pt idx="5">
                  <c:v>Rear Cover Right</c:v>
                </c:pt>
                <c:pt idx="6">
                  <c:v>Rear Cover Left</c:v>
                </c:pt>
                <c:pt idx="7">
                  <c:v>Coin Grave </c:v>
                </c:pt>
                <c:pt idx="8">
                  <c:v>AR/Storage Bin</c:v>
                </c:pt>
              </c:strCache>
            </c:strRef>
          </c:cat>
          <c:val>
            <c:numRef>
              <c:f>'Gap Validation'!$O$294:$W$294</c:f>
              <c:numCache>
                <c:formatCode>0.00</c:formatCode>
                <c:ptCount val="9"/>
                <c:pt idx="0">
                  <c:v>0.1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1.25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069568"/>
        <c:axId val="446349312"/>
      </c:lineChart>
      <c:catAx>
        <c:axId val="293069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446349312"/>
        <c:crosses val="autoZero"/>
        <c:auto val="1"/>
        <c:lblAlgn val="ctr"/>
        <c:lblOffset val="100"/>
        <c:noMultiLvlLbl val="0"/>
      </c:catAx>
      <c:valAx>
        <c:axId val="446349312"/>
        <c:scaling>
          <c:orientation val="minMax"/>
        </c:scaling>
        <c:delete val="0"/>
        <c:axPos val="l"/>
        <c:majorGridlines>
          <c:spPr>
            <a:ln w="0"/>
          </c:spPr>
        </c:majorGridlines>
        <c:numFmt formatCode="0.00" sourceLinked="1"/>
        <c:majorTickMark val="out"/>
        <c:minorTickMark val="none"/>
        <c:tickLblPos val="nextTo"/>
        <c:crossAx val="293069568"/>
        <c:crosses val="autoZero"/>
        <c:crossBetween val="between"/>
        <c:majorUnit val="0.5"/>
      </c:valAx>
      <c:spPr>
        <a:gradFill>
          <a:gsLst>
            <a:gs pos="0">
              <a:srgbClr val="C00000"/>
            </a:gs>
            <a:gs pos="30000">
              <a:srgbClr val="002060"/>
            </a:gs>
            <a:gs pos="88000">
              <a:schemeClr val="bg1"/>
            </a:gs>
          </a:gsLst>
          <a:lin ang="5400000" scaled="0"/>
        </a:gradFill>
        <a:ln w="76200">
          <a:gradFill>
            <a:gsLst>
              <a:gs pos="16000">
                <a:srgbClr val="002060"/>
              </a:gs>
              <a:gs pos="28000">
                <a:schemeClr val="bg1"/>
              </a:gs>
              <a:gs pos="41000">
                <a:srgbClr val="C00000"/>
              </a:gs>
            </a:gsLst>
            <a:lin ang="5400000" scaled="0"/>
          </a:gradFill>
        </a:ln>
      </c:spPr>
    </c:plotArea>
    <c:legend>
      <c:legendPos val="r"/>
      <c:layout>
        <c:manualLayout>
          <c:xMode val="edge"/>
          <c:yMode val="edge"/>
          <c:x val="0.90902369638311864"/>
          <c:y val="0.40991377525457556"/>
          <c:w val="7.9428675868791557E-2"/>
          <c:h val="0.52921974095936652"/>
        </c:manualLayout>
      </c:layout>
      <c:overlay val="0"/>
    </c:legend>
    <c:plotVisOnly val="1"/>
    <c:dispBlanksAs val="gap"/>
    <c:showDLblsOverMax val="0"/>
  </c:chart>
  <c:spPr>
    <a:gradFill>
      <a:gsLst>
        <a:gs pos="91000">
          <a:srgbClr val="002060"/>
        </a:gs>
        <a:gs pos="12000">
          <a:srgbClr val="C00000"/>
        </a:gs>
        <a:gs pos="50000">
          <a:schemeClr val="bg1"/>
        </a:gs>
      </a:gsLst>
      <a:lin ang="5400000" scaled="0"/>
    </a:gradFill>
    <a:ln w="76200">
      <a:solidFill>
        <a:srgbClr val="C00000"/>
      </a:solidFill>
    </a:ln>
    <a:effectLst>
      <a:glow rad="317500">
        <a:schemeClr val="bg1">
          <a:alpha val="70000"/>
        </a:schemeClr>
      </a:glow>
    </a:effectLst>
  </c:spPr>
  <c:txPr>
    <a:bodyPr/>
    <a:lstStyle/>
    <a:p>
      <a:pPr>
        <a:defRPr sz="2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Process Quality Control Monitor (Welder 2A)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'PQC Monitor'!$D$247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bg2">
                  <a:lumMod val="90000"/>
                </a:schemeClr>
              </a:solidFill>
            </a:ln>
            <a:effectLst>
              <a:glow rad="127000">
                <a:srgbClr val="C00000"/>
              </a:glow>
            </a:effectLst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  <a:ln>
                <a:solidFill>
                  <a:srgbClr val="002060"/>
                </a:solidFill>
              </a:ln>
            </c:spPr>
            <c:txPr>
              <a:bodyPr/>
              <a:lstStyle/>
              <a:p>
                <a:pPr>
                  <a:defRPr sz="24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'PQC Monitor'!$E$245:$Z$246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Monitor'!$E$247:$Z$247</c:f>
              <c:numCache>
                <c:formatCode>0.0</c:formatCode>
                <c:ptCount val="22"/>
                <c:pt idx="0">
                  <c:v>0.796875</c:v>
                </c:pt>
                <c:pt idx="1">
                  <c:v>1.09375</c:v>
                </c:pt>
                <c:pt idx="2">
                  <c:v>1.0625</c:v>
                </c:pt>
                <c:pt idx="3">
                  <c:v>1.4375</c:v>
                </c:pt>
                <c:pt idx="4">
                  <c:v>0.8125</c:v>
                </c:pt>
                <c:pt idx="5">
                  <c:v>1.046875</c:v>
                </c:pt>
                <c:pt idx="6">
                  <c:v>0.9375</c:v>
                </c:pt>
                <c:pt idx="7">
                  <c:v>0.84375</c:v>
                </c:pt>
                <c:pt idx="8">
                  <c:v>1.09375</c:v>
                </c:pt>
                <c:pt idx="9">
                  <c:v>0.703125</c:v>
                </c:pt>
                <c:pt idx="10">
                  <c:v>4.6875E-2</c:v>
                </c:pt>
                <c:pt idx="11">
                  <c:v>0.5</c:v>
                </c:pt>
                <c:pt idx="12">
                  <c:v>0.765625</c:v>
                </c:pt>
                <c:pt idx="13">
                  <c:v>0.5</c:v>
                </c:pt>
                <c:pt idx="14">
                  <c:v>0.75</c:v>
                </c:pt>
                <c:pt idx="15">
                  <c:v>1.21875</c:v>
                </c:pt>
                <c:pt idx="16">
                  <c:v>1.34375</c:v>
                </c:pt>
                <c:pt idx="17">
                  <c:v>1.3125</c:v>
                </c:pt>
                <c:pt idx="18">
                  <c:v>0.59375</c:v>
                </c:pt>
                <c:pt idx="19">
                  <c:v>0.375</c:v>
                </c:pt>
                <c:pt idx="20">
                  <c:v>1.375</c:v>
                </c:pt>
                <c:pt idx="21">
                  <c:v>1.484375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04192"/>
        <c:axId val="273781120"/>
      </c:barChart>
      <c:lineChart>
        <c:grouping val="standard"/>
        <c:varyColors val="0"/>
        <c:ser>
          <c:idx val="1"/>
          <c:order val="1"/>
          <c:tx>
            <c:strRef>
              <c:f>'PQC Monitor'!$D$248</c:f>
              <c:strCache>
                <c:ptCount val="1"/>
                <c:pt idx="0">
                  <c:v>Min Tolerance</c:v>
                </c:pt>
              </c:strCache>
            </c:strRef>
          </c:tx>
          <c:spPr>
            <a:ln w="57150">
              <a:prstDash val="sysDash"/>
            </a:ln>
          </c:spPr>
          <c:marker>
            <c:symbol val="none"/>
          </c:marker>
          <c:cat>
            <c:multiLvlStrRef>
              <c:f>'PQC Monitor'!$E$245:$Z$246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Monitor'!$E$248:$Z$248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</c:v>
                </c:pt>
                <c:pt idx="19">
                  <c:v>0</c:v>
                </c:pt>
                <c:pt idx="20">
                  <c:v>1.25</c:v>
                </c:pt>
                <c:pt idx="21">
                  <c:v>1.25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'PQC Monitor'!$D$249</c:f>
              <c:strCache>
                <c:ptCount val="1"/>
                <c:pt idx="0">
                  <c:v>Max Tolerance</c:v>
                </c:pt>
              </c:strCache>
            </c:strRef>
          </c:tx>
          <c:spPr>
            <a:ln w="76200">
              <a:solidFill>
                <a:srgbClr val="C00000"/>
              </a:solidFill>
              <a:prstDash val="sysDot"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'PQC Monitor'!$E$245:$Z$246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Monitor'!$E$249:$Z$249</c:f>
              <c:numCache>
                <c:formatCode>General</c:formatCode>
                <c:ptCount val="22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1.3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2.1</c:v>
                </c:pt>
                <c:pt idx="16">
                  <c:v>2.1</c:v>
                </c:pt>
                <c:pt idx="17">
                  <c:v>2.1</c:v>
                </c:pt>
                <c:pt idx="18">
                  <c:v>1.5</c:v>
                </c:pt>
                <c:pt idx="19">
                  <c:v>1.5</c:v>
                </c:pt>
                <c:pt idx="20">
                  <c:v>2</c:v>
                </c:pt>
                <c:pt idx="21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'PQC Monitor'!$D$250</c:f>
              <c:strCache>
                <c:ptCount val="1"/>
                <c:pt idx="0">
                  <c:v>Internal UCL</c:v>
                </c:pt>
              </c:strCache>
            </c:strRef>
          </c:tx>
          <c:spPr>
            <a:ln w="57150">
              <a:solidFill>
                <a:srgbClr val="002060"/>
              </a:solidFill>
              <a:prstDash val="lgDash"/>
            </a:ln>
          </c:spPr>
          <c:marker>
            <c:symbol val="none"/>
          </c:marker>
          <c:dLbls>
            <c:txPr>
              <a:bodyPr rot="-5400000" vert="horz"/>
              <a:lstStyle/>
              <a:p>
                <a:pPr>
                  <a:defRPr sz="180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'PQC Monitor'!$E$245:$Z$246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Monitor'!$E$250:$Z$250</c:f>
              <c:numCache>
                <c:formatCode>General</c:formatCode>
                <c:ptCount val="22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2.1</c:v>
                </c:pt>
                <c:pt idx="9">
                  <c:v>0.9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1.3</c:v>
                </c:pt>
                <c:pt idx="19">
                  <c:v>1.3</c:v>
                </c:pt>
                <c:pt idx="20">
                  <c:v>2</c:v>
                </c:pt>
                <c:pt idx="21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'PQC Monitor'!$D$265</c:f>
              <c:strCache>
                <c:ptCount val="1"/>
                <c:pt idx="0">
                  <c:v>Symmetric Value (Welder 2a)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'PQC Monitor'!$E$245:$Z$246</c:f>
              <c:multiLvlStrCache>
                <c:ptCount val="22"/>
                <c:lvl>
                  <c:pt idx="0">
                    <c:v>L</c:v>
                  </c:pt>
                  <c:pt idx="1">
                    <c:v>M</c:v>
                  </c:pt>
                  <c:pt idx="2">
                    <c:v>R</c:v>
                  </c:pt>
                  <c:pt idx="3">
                    <c:v>T</c:v>
                  </c:pt>
                  <c:pt idx="4">
                    <c:v>M</c:v>
                  </c:pt>
                  <c:pt idx="5">
                    <c:v>B</c:v>
                  </c:pt>
                  <c:pt idx="6">
                    <c:v>T</c:v>
                  </c:pt>
                  <c:pt idx="7">
                    <c:v>M</c:v>
                  </c:pt>
                  <c:pt idx="8">
                    <c:v>B</c:v>
                  </c:pt>
                  <c:pt idx="9">
                    <c:v>L</c:v>
                  </c:pt>
                  <c:pt idx="10">
                    <c:v>R</c:v>
                  </c:pt>
                  <c:pt idx="11">
                    <c:v>L</c:v>
                  </c:pt>
                  <c:pt idx="12">
                    <c:v>R</c:v>
                  </c:pt>
                  <c:pt idx="13">
                    <c:v>L</c:v>
                  </c:pt>
                  <c:pt idx="14">
                    <c:v>R</c:v>
                  </c:pt>
                  <c:pt idx="15">
                    <c:v>L</c:v>
                  </c:pt>
                  <c:pt idx="16">
                    <c:v>M</c:v>
                  </c:pt>
                  <c:pt idx="17">
                    <c:v>R</c:v>
                  </c:pt>
                  <c:pt idx="18">
                    <c:v>L</c:v>
                  </c:pt>
                  <c:pt idx="19">
                    <c:v>R</c:v>
                  </c:pt>
                  <c:pt idx="20">
                    <c:v>L</c:v>
                  </c:pt>
                  <c:pt idx="21">
                    <c:v>R</c:v>
                  </c:pt>
                </c:lvl>
                <c:lvl>
                  <c:pt idx="0">
                    <c:v>X- Gap (King's Gap)  (1.2 +/-1.2mm)</c:v>
                  </c:pt>
                  <c:pt idx="3">
                    <c:v>Left Rear Cover Gap (1.5 +/- 1.5mm)</c:v>
                  </c:pt>
                  <c:pt idx="6">
                    <c:v>Right Rear Cover Gap (1.5 +/- 1.5mm)</c:v>
                  </c:pt>
                  <c:pt idx="9">
                    <c:v>Deco -trim Gap (0.5 +/- 0.8mm)</c:v>
                  </c:pt>
                  <c:pt idx="11">
                    <c:v>Left V- Gap (0.6 +/-0.5mm)</c:v>
                  </c:pt>
                  <c:pt idx="13">
                    <c:v>Right Left V- Gap (0.6 +/-0.5mm)</c:v>
                  </c:pt>
                  <c:pt idx="15">
                    <c:v>Coin grave Gap (Z-Gap)** (1.4 +/- 0.7mm)</c:v>
                  </c:pt>
                  <c:pt idx="18">
                    <c:v>Upper/Lower Side Panel (Bite line Gap) (.75 +/- .75mm)</c:v>
                  </c:pt>
                  <c:pt idx="20">
                    <c:v>Storage Bin/Armrest Gap (2.0+/-.75mm)</c:v>
                  </c:pt>
                </c:lvl>
              </c:multiLvlStrCache>
            </c:multiLvlStrRef>
          </c:cat>
          <c:val>
            <c:numRef>
              <c:f>'PQC Monitor'!$E$265:$Z$265</c:f>
              <c:numCache>
                <c:formatCode>0%</c:formatCode>
                <c:ptCount val="22"/>
                <c:pt idx="0">
                  <c:v>0.984375</c:v>
                </c:pt>
                <c:pt idx="1">
                  <c:v>0.984375</c:v>
                </c:pt>
                <c:pt idx="2">
                  <c:v>0.984375</c:v>
                </c:pt>
                <c:pt idx="3">
                  <c:v>0.47916666666666669</c:v>
                </c:pt>
                <c:pt idx="4">
                  <c:v>0.47916666666666669</c:v>
                </c:pt>
                <c:pt idx="5">
                  <c:v>0.47916666666666669</c:v>
                </c:pt>
                <c:pt idx="6">
                  <c:v>0.3125</c:v>
                </c:pt>
                <c:pt idx="7">
                  <c:v>0.3125</c:v>
                </c:pt>
                <c:pt idx="8">
                  <c:v>0.3125</c:v>
                </c:pt>
                <c:pt idx="9">
                  <c:v>0.3515625</c:v>
                </c:pt>
                <c:pt idx="10">
                  <c:v>0.3515625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0.40625</c:v>
                </c:pt>
                <c:pt idx="16">
                  <c:v>0.40625</c:v>
                </c:pt>
                <c:pt idx="17">
                  <c:v>0.40625</c:v>
                </c:pt>
                <c:pt idx="18">
                  <c:v>0.296875</c:v>
                </c:pt>
                <c:pt idx="19">
                  <c:v>0.296875</c:v>
                </c:pt>
                <c:pt idx="20">
                  <c:v>0.6875</c:v>
                </c:pt>
                <c:pt idx="21">
                  <c:v>0.6875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04192"/>
        <c:axId val="273781120"/>
      </c:lineChart>
      <c:catAx>
        <c:axId val="27330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73781120"/>
        <c:crosses val="autoZero"/>
        <c:auto val="1"/>
        <c:lblAlgn val="ctr"/>
        <c:lblOffset val="100"/>
        <c:noMultiLvlLbl val="0"/>
      </c:catAx>
      <c:valAx>
        <c:axId val="273781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3304192"/>
        <c:crosses val="autoZero"/>
        <c:crossBetween val="between"/>
      </c:valAx>
      <c:spPr>
        <a:gradFill>
          <a:gsLst>
            <a:gs pos="0">
              <a:srgbClr val="002060"/>
            </a:gs>
            <a:gs pos="50000">
              <a:schemeClr val="bg1"/>
            </a:gs>
            <a:gs pos="100000">
              <a:srgbClr val="FF0000"/>
            </a:gs>
          </a:gsLst>
          <a:lin ang="5400000" scaled="0"/>
        </a:gradFill>
        <a:ln w="76200">
          <a:solidFill>
            <a:srgbClr val="002060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rgbClr val="C00000"/>
        </a:gs>
        <a:gs pos="50000">
          <a:schemeClr val="bg1"/>
        </a:gs>
        <a:gs pos="100000">
          <a:srgbClr val="FF0000"/>
        </a:gs>
      </a:gsLst>
      <a:lin ang="5400000" scaled="0"/>
    </a:gradFill>
  </c:spPr>
  <c:txPr>
    <a:bodyPr/>
    <a:lstStyle/>
    <a:p>
      <a:pPr>
        <a:defRPr sz="2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142876</xdr:rowOff>
    </xdr:from>
    <xdr:to>
      <xdr:col>0</xdr:col>
      <xdr:colOff>569530</xdr:colOff>
      <xdr:row>2</xdr:row>
      <xdr:rowOff>466726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6"/>
          <a:ext cx="569530" cy="323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76202</xdr:rowOff>
    </xdr:from>
    <xdr:to>
      <xdr:col>1</xdr:col>
      <xdr:colOff>26605</xdr:colOff>
      <xdr:row>0</xdr:row>
      <xdr:rowOff>441961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6202"/>
          <a:ext cx="569530" cy="371474"/>
        </a:xfrm>
        <a:prstGeom prst="rect">
          <a:avLst/>
        </a:prstGeom>
      </xdr:spPr>
    </xdr:pic>
    <xdr:clientData/>
  </xdr:twoCellAnchor>
  <xdr:twoCellAnchor editAs="oneCell">
    <xdr:from>
      <xdr:col>10</xdr:col>
      <xdr:colOff>7938</xdr:colOff>
      <xdr:row>0</xdr:row>
      <xdr:rowOff>23813</xdr:rowOff>
    </xdr:from>
    <xdr:to>
      <xdr:col>10</xdr:col>
      <xdr:colOff>551714</xdr:colOff>
      <xdr:row>0</xdr:row>
      <xdr:rowOff>373698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7126" y="23813"/>
          <a:ext cx="543776" cy="357188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</xdr:colOff>
      <xdr:row>0</xdr:row>
      <xdr:rowOff>79376</xdr:rowOff>
    </xdr:from>
    <xdr:to>
      <xdr:col>7</xdr:col>
      <xdr:colOff>3382406</xdr:colOff>
      <xdr:row>0</xdr:row>
      <xdr:rowOff>341889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2875" y="79376"/>
          <a:ext cx="3305879" cy="262513"/>
        </a:xfrm>
        <a:prstGeom prst="rect">
          <a:avLst/>
        </a:prstGeom>
      </xdr:spPr>
    </xdr:pic>
    <xdr:clientData/>
  </xdr:twoCellAnchor>
  <xdr:twoCellAnchor editAs="oneCell">
    <xdr:from>
      <xdr:col>23</xdr:col>
      <xdr:colOff>629129</xdr:colOff>
      <xdr:row>261</xdr:row>
      <xdr:rowOff>59549</xdr:rowOff>
    </xdr:from>
    <xdr:to>
      <xdr:col>24</xdr:col>
      <xdr:colOff>1098883</xdr:colOff>
      <xdr:row>267</xdr:row>
      <xdr:rowOff>88042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54472" y="40010120"/>
          <a:ext cx="2418296" cy="140009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</xdr:pic>
    <xdr:clientData/>
  </xdr:twoCellAnchor>
  <xdr:oneCellAnchor>
    <xdr:from>
      <xdr:col>23</xdr:col>
      <xdr:colOff>737794</xdr:colOff>
      <xdr:row>270</xdr:row>
      <xdr:rowOff>34863</xdr:rowOff>
    </xdr:from>
    <xdr:ext cx="2298699" cy="264560"/>
    <xdr:sp macro="" textlink="">
      <xdr:nvSpPr>
        <xdr:cNvPr id="13" name="TextBox 12"/>
        <xdr:cNvSpPr txBox="1"/>
      </xdr:nvSpPr>
      <xdr:spPr>
        <a:xfrm>
          <a:off x="45663137" y="42042834"/>
          <a:ext cx="2298699" cy="264560"/>
        </a:xfrm>
        <a:prstGeom prst="rect">
          <a:avLst/>
        </a:prstGeom>
        <a:solidFill>
          <a:schemeClr val="bg1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Deco</a:t>
          </a:r>
          <a:r>
            <a:rPr lang="en-US" sz="1100" baseline="0"/>
            <a:t>-trim Gap (0.5 +/- 0.8mm)</a:t>
          </a:r>
        </a:p>
      </xdr:txBody>
    </xdr:sp>
    <xdr:clientData/>
  </xdr:oneCellAnchor>
  <xdr:oneCellAnchor>
    <xdr:from>
      <xdr:col>29</xdr:col>
      <xdr:colOff>1657871</xdr:colOff>
      <xdr:row>270</xdr:row>
      <xdr:rowOff>84043</xdr:rowOff>
    </xdr:from>
    <xdr:ext cx="1946272" cy="256737"/>
    <xdr:sp macro="" textlink="">
      <xdr:nvSpPr>
        <xdr:cNvPr id="15" name="TextBox 14"/>
        <xdr:cNvSpPr txBox="1"/>
      </xdr:nvSpPr>
      <xdr:spPr>
        <a:xfrm>
          <a:off x="58087435" y="56721425"/>
          <a:ext cx="1946272" cy="256737"/>
        </a:xfrm>
        <a:prstGeom prst="rect">
          <a:avLst/>
        </a:prstGeom>
        <a:solidFill>
          <a:schemeClr val="bg1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50"/>
            <a:t>Coin</a:t>
          </a:r>
          <a:r>
            <a:rPr lang="en-US" sz="1050" baseline="0"/>
            <a:t> grave Gap (1.5 +/- 1.3mm)</a:t>
          </a:r>
          <a:endParaRPr lang="en-US" sz="1050"/>
        </a:p>
      </xdr:txBody>
    </xdr:sp>
    <xdr:clientData/>
  </xdr:oneCellAnchor>
  <xdr:twoCellAnchor>
    <xdr:from>
      <xdr:col>14</xdr:col>
      <xdr:colOff>859972</xdr:colOff>
      <xdr:row>260</xdr:row>
      <xdr:rowOff>198407</xdr:rowOff>
    </xdr:from>
    <xdr:to>
      <xdr:col>16</xdr:col>
      <xdr:colOff>968832</xdr:colOff>
      <xdr:row>271</xdr:row>
      <xdr:rowOff>90507</xdr:rowOff>
    </xdr:to>
    <xdr:grpSp>
      <xdr:nvGrpSpPr>
        <xdr:cNvPr id="50" name="Group 49"/>
        <xdr:cNvGrpSpPr/>
      </xdr:nvGrpSpPr>
      <xdr:grpSpPr>
        <a:xfrm>
          <a:off x="30387472" y="77922407"/>
          <a:ext cx="3891646" cy="2586314"/>
          <a:chOff x="20280727" y="30733477"/>
          <a:chExt cx="2708624" cy="1913641"/>
        </a:xfrm>
      </xdr:grpSpPr>
      <xdr:grpSp>
        <xdr:nvGrpSpPr>
          <xdr:cNvPr id="21" name="Group 20"/>
          <xdr:cNvGrpSpPr/>
        </xdr:nvGrpSpPr>
        <xdr:grpSpPr>
          <a:xfrm>
            <a:off x="20280727" y="30733477"/>
            <a:ext cx="2708624" cy="1913641"/>
            <a:chOff x="19727213" y="12285739"/>
            <a:chExt cx="2709032" cy="1912740"/>
          </a:xfrm>
        </xdr:grpSpPr>
        <xdr:pic>
          <xdr:nvPicPr>
            <xdr:cNvPr id="8" name="Picture 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1146" t="2617" r="2041" b="4073"/>
            <a:stretch/>
          </xdr:blipFill>
          <xdr:spPr>
            <a:xfrm>
              <a:off x="19727213" y="12285739"/>
              <a:ext cx="2709032" cy="1403747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</xdr:pic>
        <xdr:sp macro="" textlink="">
          <xdr:nvSpPr>
            <xdr:cNvPr id="11" name="TextBox 10"/>
            <xdr:cNvSpPr txBox="1"/>
          </xdr:nvSpPr>
          <xdr:spPr>
            <a:xfrm>
              <a:off x="20084316" y="13938907"/>
              <a:ext cx="1984645" cy="259572"/>
            </a:xfrm>
            <a:prstGeom prst="rect">
              <a:avLst/>
            </a:prstGeom>
            <a:solidFill>
              <a:schemeClr val="bg1"/>
            </a:solidFill>
            <a:ln w="19050"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/>
              <a:r>
                <a:rPr lang="en-US" sz="1100"/>
                <a:t>X- Gap (1.2 +/-1.2mm)</a:t>
              </a:r>
            </a:p>
          </xdr:txBody>
        </xdr:sp>
        <xdr:cxnSp macro="">
          <xdr:nvCxnSpPr>
            <xdr:cNvPr id="17" name="Straight Connector 16"/>
            <xdr:cNvCxnSpPr/>
          </xdr:nvCxnSpPr>
          <xdr:spPr>
            <a:xfrm flipV="1">
              <a:off x="21470442" y="12956428"/>
              <a:ext cx="221754" cy="39252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7" name="Oval 26"/>
            <xdr:cNvSpPr/>
          </xdr:nvSpPr>
          <xdr:spPr>
            <a:xfrm>
              <a:off x="21090292" y="12652389"/>
              <a:ext cx="300952" cy="272886"/>
            </a:xfrm>
            <a:prstGeom prst="ellipse">
              <a:avLst/>
            </a:prstGeom>
            <a:solidFill>
              <a:srgbClr val="FF0000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700" b="1">
                  <a:solidFill>
                    <a:schemeClr val="bg1">
                      <a:lumMod val="95000"/>
                    </a:schemeClr>
                  </a:solidFill>
                </a:rPr>
                <a:t>1</a:t>
              </a:r>
            </a:p>
          </xdr:txBody>
        </xdr:sp>
        <xdr:sp macro="" textlink="">
          <xdr:nvSpPr>
            <xdr:cNvPr id="28" name="Oval 27"/>
            <xdr:cNvSpPr/>
          </xdr:nvSpPr>
          <xdr:spPr>
            <a:xfrm>
              <a:off x="21178994" y="12942409"/>
              <a:ext cx="300952" cy="265410"/>
            </a:xfrm>
            <a:prstGeom prst="ellipse">
              <a:avLst/>
            </a:prstGeom>
            <a:solidFill>
              <a:srgbClr val="FF0000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700" b="1">
                  <a:solidFill>
                    <a:schemeClr val="bg1">
                      <a:lumMod val="95000"/>
                    </a:schemeClr>
                  </a:solidFill>
                </a:rPr>
                <a:t>2</a:t>
              </a:r>
            </a:p>
          </xdr:txBody>
        </xdr:sp>
      </xdr:grpSp>
      <xdr:sp macro="" textlink="">
        <xdr:nvSpPr>
          <xdr:cNvPr id="29" name="Oval 28"/>
          <xdr:cNvSpPr/>
        </xdr:nvSpPr>
        <xdr:spPr>
          <a:xfrm>
            <a:off x="21859498" y="31670474"/>
            <a:ext cx="300952" cy="272885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3</a:t>
            </a:r>
          </a:p>
        </xdr:txBody>
      </xdr:sp>
    </xdr:grpSp>
    <xdr:clientData/>
  </xdr:twoCellAnchor>
  <xdr:twoCellAnchor>
    <xdr:from>
      <xdr:col>29</xdr:col>
      <xdr:colOff>1176059</xdr:colOff>
      <xdr:row>260</xdr:row>
      <xdr:rowOff>197528</xdr:rowOff>
    </xdr:from>
    <xdr:to>
      <xdr:col>31</xdr:col>
      <xdr:colOff>431175</xdr:colOff>
      <xdr:row>268</xdr:row>
      <xdr:rowOff>94172</xdr:rowOff>
    </xdr:to>
    <xdr:grpSp>
      <xdr:nvGrpSpPr>
        <xdr:cNvPr id="23" name="Group 22"/>
        <xdr:cNvGrpSpPr/>
      </xdr:nvGrpSpPr>
      <xdr:grpSpPr>
        <a:xfrm>
          <a:off x="59074452" y="77921528"/>
          <a:ext cx="3037902" cy="1856073"/>
          <a:chOff x="37218194" y="9097617"/>
          <a:chExt cx="1956214" cy="1562866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7218194" y="9097617"/>
            <a:ext cx="1956214" cy="1562866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</xdr:pic>
      <xdr:cxnSp macro="">
        <xdr:nvCxnSpPr>
          <xdr:cNvPr id="30" name="Straight Connector 29"/>
          <xdr:cNvCxnSpPr/>
        </xdr:nvCxnSpPr>
        <xdr:spPr>
          <a:xfrm>
            <a:off x="37821428" y="9524241"/>
            <a:ext cx="7938" cy="209343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Connector 31"/>
          <xdr:cNvCxnSpPr/>
        </xdr:nvCxnSpPr>
        <xdr:spPr>
          <a:xfrm>
            <a:off x="38234592" y="9529004"/>
            <a:ext cx="7938" cy="209343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Connector 32"/>
          <xdr:cNvCxnSpPr/>
        </xdr:nvCxnSpPr>
        <xdr:spPr>
          <a:xfrm>
            <a:off x="38548917" y="9519479"/>
            <a:ext cx="7938" cy="209343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Oval 40"/>
          <xdr:cNvSpPr/>
        </xdr:nvSpPr>
        <xdr:spPr>
          <a:xfrm>
            <a:off x="37675379" y="9785972"/>
            <a:ext cx="301625" cy="27581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1</a:t>
            </a:r>
          </a:p>
        </xdr:txBody>
      </xdr:sp>
      <xdr:sp macro="" textlink="">
        <xdr:nvSpPr>
          <xdr:cNvPr id="42" name="Oval 41"/>
          <xdr:cNvSpPr/>
        </xdr:nvSpPr>
        <xdr:spPr>
          <a:xfrm>
            <a:off x="38401279" y="9789147"/>
            <a:ext cx="301625" cy="27581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3</a:t>
            </a:r>
          </a:p>
        </xdr:txBody>
      </xdr:sp>
      <xdr:sp macro="" textlink="">
        <xdr:nvSpPr>
          <xdr:cNvPr id="43" name="Oval 42"/>
          <xdr:cNvSpPr/>
        </xdr:nvSpPr>
        <xdr:spPr>
          <a:xfrm>
            <a:off x="38027804" y="9805021"/>
            <a:ext cx="330614" cy="25834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2</a:t>
            </a:r>
          </a:p>
        </xdr:txBody>
      </xdr:sp>
    </xdr:grpSp>
    <xdr:clientData/>
  </xdr:twoCellAnchor>
  <xdr:twoCellAnchor>
    <xdr:from>
      <xdr:col>17</xdr:col>
      <xdr:colOff>543789</xdr:colOff>
      <xdr:row>261</xdr:row>
      <xdr:rowOff>12927</xdr:rowOff>
    </xdr:from>
    <xdr:to>
      <xdr:col>19</xdr:col>
      <xdr:colOff>1012372</xdr:colOff>
      <xdr:row>271</xdr:row>
      <xdr:rowOff>148068</xdr:rowOff>
    </xdr:to>
    <xdr:grpSp>
      <xdr:nvGrpSpPr>
        <xdr:cNvPr id="31" name="Group 30"/>
        <xdr:cNvGrpSpPr/>
      </xdr:nvGrpSpPr>
      <xdr:grpSpPr>
        <a:xfrm>
          <a:off x="35745468" y="77981856"/>
          <a:ext cx="4251368" cy="2584426"/>
          <a:chOff x="23780434" y="31041567"/>
          <a:chExt cx="3401195" cy="1963941"/>
        </a:xfrm>
      </xdr:grpSpPr>
      <xdr:sp macro="" textlink="">
        <xdr:nvSpPr>
          <xdr:cNvPr id="34" name="TextBox 33"/>
          <xdr:cNvSpPr txBox="1"/>
        </xdr:nvSpPr>
        <xdr:spPr>
          <a:xfrm>
            <a:off x="24400119" y="32740948"/>
            <a:ext cx="2474912" cy="264560"/>
          </a:xfrm>
          <a:prstGeom prst="rect">
            <a:avLst/>
          </a:prstGeom>
          <a:solidFill>
            <a:schemeClr val="bg1"/>
          </a:solidFill>
          <a:ln w="19050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US" sz="1100"/>
              <a:t>Rear Cover Gap (1.5 +/- 1.5mm)</a:t>
            </a:r>
          </a:p>
        </xdr:txBody>
      </xdr:sp>
      <xdr:grpSp>
        <xdr:nvGrpSpPr>
          <xdr:cNvPr id="35" name="Group 34"/>
          <xdr:cNvGrpSpPr/>
        </xdr:nvGrpSpPr>
        <xdr:grpSpPr>
          <a:xfrm>
            <a:off x="23780434" y="31041567"/>
            <a:ext cx="3401195" cy="1430972"/>
            <a:chOff x="20732747" y="7929563"/>
            <a:chExt cx="2463765" cy="1484312"/>
          </a:xfrm>
        </xdr:grpSpPr>
        <xdr:pic>
          <xdr:nvPicPr>
            <xdr:cNvPr id="36" name="Picture 3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/>
            <a:srcRect t="3572" r="47208"/>
            <a:stretch/>
          </xdr:blipFill>
          <xdr:spPr>
            <a:xfrm>
              <a:off x="20732747" y="7929563"/>
              <a:ext cx="2463765" cy="1484312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</xdr:pic>
        <xdr:cxnSp macro="">
          <xdr:nvCxnSpPr>
            <xdr:cNvPr id="37" name="Straight Connector 36"/>
            <xdr:cNvCxnSpPr/>
          </xdr:nvCxnSpPr>
          <xdr:spPr>
            <a:xfrm>
              <a:off x="21836063" y="8612188"/>
              <a:ext cx="150812" cy="7937"/>
            </a:xfrm>
            <a:prstGeom prst="line">
              <a:avLst/>
            </a:prstGeom>
            <a:ln w="317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" name="Straight Connector 37"/>
            <xdr:cNvCxnSpPr/>
          </xdr:nvCxnSpPr>
          <xdr:spPr>
            <a:xfrm>
              <a:off x="21924962" y="9280527"/>
              <a:ext cx="150812" cy="7937"/>
            </a:xfrm>
            <a:prstGeom prst="line">
              <a:avLst/>
            </a:prstGeom>
            <a:ln w="317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9" name="Oval 38"/>
          <xdr:cNvSpPr/>
        </xdr:nvSpPr>
        <xdr:spPr>
          <a:xfrm>
            <a:off x="25133618" y="31064518"/>
            <a:ext cx="301625" cy="27813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1</a:t>
            </a:r>
          </a:p>
        </xdr:txBody>
      </xdr:sp>
      <xdr:sp macro="" textlink="">
        <xdr:nvSpPr>
          <xdr:cNvPr id="40" name="Oval 39"/>
          <xdr:cNvSpPr/>
        </xdr:nvSpPr>
        <xdr:spPr>
          <a:xfrm>
            <a:off x="25125679" y="32194818"/>
            <a:ext cx="301625" cy="27813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3</a:t>
            </a:r>
          </a:p>
        </xdr:txBody>
      </xdr:sp>
      <xdr:sp macro="" textlink="">
        <xdr:nvSpPr>
          <xdr:cNvPr id="44" name="Oval 43"/>
          <xdr:cNvSpPr/>
        </xdr:nvSpPr>
        <xdr:spPr>
          <a:xfrm>
            <a:off x="24957405" y="31539180"/>
            <a:ext cx="301625" cy="27813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2</a:t>
            </a: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25715325" y="31642595"/>
            <a:ext cx="432161" cy="36576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800"/>
              <a:t>L</a:t>
            </a:r>
          </a:p>
        </xdr:txBody>
      </xdr:sp>
    </xdr:grpSp>
    <xdr:clientData/>
  </xdr:twoCellAnchor>
  <xdr:twoCellAnchor>
    <xdr:from>
      <xdr:col>20</xdr:col>
      <xdr:colOff>630269</xdr:colOff>
      <xdr:row>261</xdr:row>
      <xdr:rowOff>73048</xdr:rowOff>
    </xdr:from>
    <xdr:to>
      <xdr:col>22</xdr:col>
      <xdr:colOff>1077687</xdr:colOff>
      <xdr:row>271</xdr:row>
      <xdr:rowOff>161924</xdr:rowOff>
    </xdr:to>
    <xdr:grpSp>
      <xdr:nvGrpSpPr>
        <xdr:cNvPr id="16" name="Group 15"/>
        <xdr:cNvGrpSpPr/>
      </xdr:nvGrpSpPr>
      <xdr:grpSpPr>
        <a:xfrm>
          <a:off x="41506126" y="78041977"/>
          <a:ext cx="4230204" cy="2538161"/>
          <a:chOff x="27806521" y="31087833"/>
          <a:chExt cx="3205251" cy="1917676"/>
        </a:xfrm>
      </xdr:grpSpPr>
      <xdr:sp macro="" textlink="">
        <xdr:nvSpPr>
          <xdr:cNvPr id="12" name="TextBox 11"/>
          <xdr:cNvSpPr txBox="1"/>
        </xdr:nvSpPr>
        <xdr:spPr>
          <a:xfrm>
            <a:off x="28178549" y="32740949"/>
            <a:ext cx="2474912" cy="264560"/>
          </a:xfrm>
          <a:prstGeom prst="rect">
            <a:avLst/>
          </a:prstGeom>
          <a:solidFill>
            <a:schemeClr val="bg1"/>
          </a:solidFill>
          <a:ln w="19050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US" sz="1100"/>
              <a:t>Rear Cover Gap (1.5 +/- 1.5mm)</a:t>
            </a:r>
          </a:p>
        </xdr:txBody>
      </xdr:sp>
      <xdr:grpSp>
        <xdr:nvGrpSpPr>
          <xdr:cNvPr id="20" name="Group 19"/>
          <xdr:cNvGrpSpPr/>
        </xdr:nvGrpSpPr>
        <xdr:grpSpPr>
          <a:xfrm>
            <a:off x="27806521" y="31087833"/>
            <a:ext cx="3205251" cy="1423352"/>
            <a:chOff x="20925169" y="7929563"/>
            <a:chExt cx="2078922" cy="1484312"/>
          </a:xfrm>
        </xdr:grpSpPr>
        <xdr:pic>
          <xdr:nvPicPr>
            <xdr:cNvPr id="7" name="Picture 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/>
            <a:srcRect l="4124" t="3572" r="51331"/>
            <a:stretch/>
          </xdr:blipFill>
          <xdr:spPr>
            <a:xfrm>
              <a:off x="20925169" y="7929563"/>
              <a:ext cx="2078922" cy="1484312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</xdr:pic>
        <xdr:cxnSp macro="">
          <xdr:nvCxnSpPr>
            <xdr:cNvPr id="18" name="Straight Connector 17"/>
            <xdr:cNvCxnSpPr/>
          </xdr:nvCxnSpPr>
          <xdr:spPr>
            <a:xfrm>
              <a:off x="21836063" y="8612188"/>
              <a:ext cx="150812" cy="7937"/>
            </a:xfrm>
            <a:prstGeom prst="line">
              <a:avLst/>
            </a:prstGeom>
            <a:ln w="317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Straight Connector 18"/>
            <xdr:cNvCxnSpPr/>
          </xdr:nvCxnSpPr>
          <xdr:spPr>
            <a:xfrm>
              <a:off x="21924962" y="9280527"/>
              <a:ext cx="150812" cy="7937"/>
            </a:xfrm>
            <a:prstGeom prst="line">
              <a:avLst/>
            </a:prstGeom>
            <a:ln w="317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4" name="Oval 23"/>
          <xdr:cNvSpPr/>
        </xdr:nvSpPr>
        <xdr:spPr>
          <a:xfrm>
            <a:off x="29057917" y="31209298"/>
            <a:ext cx="301625" cy="27813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1</a:t>
            </a:r>
          </a:p>
        </xdr:txBody>
      </xdr:sp>
      <xdr:sp macro="" textlink="">
        <xdr:nvSpPr>
          <xdr:cNvPr id="25" name="Oval 24"/>
          <xdr:cNvSpPr/>
        </xdr:nvSpPr>
        <xdr:spPr>
          <a:xfrm>
            <a:off x="29034739" y="32179578"/>
            <a:ext cx="301625" cy="27813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3</a:t>
            </a:r>
          </a:p>
        </xdr:txBody>
      </xdr:sp>
      <xdr:sp macro="" textlink="">
        <xdr:nvSpPr>
          <xdr:cNvPr id="26" name="Oval 25"/>
          <xdr:cNvSpPr/>
        </xdr:nvSpPr>
        <xdr:spPr>
          <a:xfrm>
            <a:off x="28896945" y="31630620"/>
            <a:ext cx="301625" cy="278130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700" b="1">
                <a:solidFill>
                  <a:schemeClr val="bg1">
                    <a:lumMod val="95000"/>
                  </a:schemeClr>
                </a:solidFill>
              </a:rPr>
              <a:t>2</a:t>
            </a:r>
          </a:p>
        </xdr:txBody>
      </xdr:sp>
      <xdr:sp macro="" textlink="">
        <xdr:nvSpPr>
          <xdr:cNvPr id="47" name="TextBox 46"/>
          <xdr:cNvSpPr txBox="1"/>
        </xdr:nvSpPr>
        <xdr:spPr>
          <a:xfrm>
            <a:off x="29624385" y="31642595"/>
            <a:ext cx="432160" cy="36576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800"/>
              <a:t>R</a:t>
            </a:r>
          </a:p>
        </xdr:txBody>
      </xdr:sp>
    </xdr:grpSp>
    <xdr:clientData/>
  </xdr:twoCellAnchor>
  <xdr:twoCellAnchor>
    <xdr:from>
      <xdr:col>25</xdr:col>
      <xdr:colOff>375790</xdr:colOff>
      <xdr:row>261</xdr:row>
      <xdr:rowOff>13073</xdr:rowOff>
    </xdr:from>
    <xdr:to>
      <xdr:col>26</xdr:col>
      <xdr:colOff>1334462</xdr:colOff>
      <xdr:row>271</xdr:row>
      <xdr:rowOff>82482</xdr:rowOff>
    </xdr:to>
    <xdr:grpSp>
      <xdr:nvGrpSpPr>
        <xdr:cNvPr id="53" name="Group 52"/>
        <xdr:cNvGrpSpPr/>
      </xdr:nvGrpSpPr>
      <xdr:grpSpPr>
        <a:xfrm>
          <a:off x="50708611" y="77982002"/>
          <a:ext cx="2850065" cy="2518694"/>
          <a:chOff x="34084365" y="30765857"/>
          <a:chExt cx="2258554" cy="1862350"/>
        </a:xfrm>
      </xdr:grpSpPr>
      <xdr:sp macro="" textlink="">
        <xdr:nvSpPr>
          <xdr:cNvPr id="46" name="TextBox 45"/>
          <xdr:cNvSpPr txBox="1"/>
        </xdr:nvSpPr>
        <xdr:spPr>
          <a:xfrm>
            <a:off x="34245445" y="32363647"/>
            <a:ext cx="2011362" cy="264560"/>
          </a:xfrm>
          <a:prstGeom prst="rect">
            <a:avLst/>
          </a:prstGeom>
          <a:solidFill>
            <a:schemeClr val="bg1"/>
          </a:solidFill>
          <a:ln w="19050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US" sz="1100"/>
              <a:t>V- Gap (0.6 +/- 0.5mm)</a:t>
            </a:r>
          </a:p>
        </xdr:txBody>
      </xdr:sp>
      <xdr:grpSp>
        <xdr:nvGrpSpPr>
          <xdr:cNvPr id="52" name="Group 51"/>
          <xdr:cNvGrpSpPr/>
        </xdr:nvGrpSpPr>
        <xdr:grpSpPr>
          <a:xfrm>
            <a:off x="34084365" y="30765857"/>
            <a:ext cx="2258554" cy="1356264"/>
            <a:chOff x="34084365" y="30765857"/>
            <a:chExt cx="2258554" cy="1356264"/>
          </a:xfrm>
        </xdr:grpSpPr>
        <xdr:pic>
          <xdr:nvPicPr>
            <xdr:cNvPr id="45" name="Picture 4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t="4613" r="45770"/>
            <a:stretch/>
          </xdr:blipFill>
          <xdr:spPr>
            <a:xfrm>
              <a:off x="34084365" y="30765857"/>
              <a:ext cx="2258554" cy="1356264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</xdr:pic>
        <xdr:sp macro="" textlink="">
          <xdr:nvSpPr>
            <xdr:cNvPr id="48" name="TextBox 47"/>
            <xdr:cNvSpPr txBox="1"/>
          </xdr:nvSpPr>
          <xdr:spPr>
            <a:xfrm>
              <a:off x="35036634" y="31290666"/>
              <a:ext cx="429023" cy="35858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2800"/>
                <a:t>L</a:t>
              </a:r>
            </a:p>
          </xdr:txBody>
        </xdr:sp>
      </xdr:grpSp>
    </xdr:grpSp>
    <xdr:clientData/>
  </xdr:twoCellAnchor>
  <xdr:twoCellAnchor>
    <xdr:from>
      <xdr:col>27</xdr:col>
      <xdr:colOff>311463</xdr:colOff>
      <xdr:row>261</xdr:row>
      <xdr:rowOff>57399</xdr:rowOff>
    </xdr:from>
    <xdr:to>
      <xdr:col>28</xdr:col>
      <xdr:colOff>1398906</xdr:colOff>
      <xdr:row>271</xdr:row>
      <xdr:rowOff>118110</xdr:rowOff>
    </xdr:to>
    <xdr:grpSp>
      <xdr:nvGrpSpPr>
        <xdr:cNvPr id="54" name="Group 53"/>
        <xdr:cNvGrpSpPr/>
      </xdr:nvGrpSpPr>
      <xdr:grpSpPr>
        <a:xfrm>
          <a:off x="54427070" y="78026328"/>
          <a:ext cx="2978836" cy="2509996"/>
          <a:chOff x="36607927" y="30774556"/>
          <a:chExt cx="2387326" cy="1853652"/>
        </a:xfrm>
      </xdr:grpSpPr>
      <xdr:sp macro="" textlink="">
        <xdr:nvSpPr>
          <xdr:cNvPr id="14" name="TextBox 13"/>
          <xdr:cNvSpPr txBox="1"/>
        </xdr:nvSpPr>
        <xdr:spPr>
          <a:xfrm>
            <a:off x="36877866" y="32363648"/>
            <a:ext cx="2011362" cy="264560"/>
          </a:xfrm>
          <a:prstGeom prst="rect">
            <a:avLst/>
          </a:prstGeom>
          <a:solidFill>
            <a:schemeClr val="bg1"/>
          </a:solidFill>
          <a:ln w="19050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US" sz="1100"/>
              <a:t>V- Gap (0.6 +/- 0.5mm)</a:t>
            </a:r>
          </a:p>
        </xdr:txBody>
      </xdr:sp>
      <xdr:grpSp>
        <xdr:nvGrpSpPr>
          <xdr:cNvPr id="51" name="Group 50"/>
          <xdr:cNvGrpSpPr/>
        </xdr:nvGrpSpPr>
        <xdr:grpSpPr>
          <a:xfrm>
            <a:off x="36607927" y="30774556"/>
            <a:ext cx="2387326" cy="1320373"/>
            <a:chOff x="36607927" y="30774556"/>
            <a:chExt cx="2387326" cy="1320373"/>
          </a:xfrm>
        </xdr:grpSpPr>
        <xdr:pic>
          <xdr:nvPicPr>
            <xdr:cNvPr id="6" name="Picture 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t="5363" r="45770"/>
            <a:stretch/>
          </xdr:blipFill>
          <xdr:spPr>
            <a:xfrm>
              <a:off x="36607927" y="30774556"/>
              <a:ext cx="2387326" cy="1320373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</xdr:pic>
        <xdr:sp macro="" textlink="">
          <xdr:nvSpPr>
            <xdr:cNvPr id="49" name="TextBox 48"/>
            <xdr:cNvSpPr txBox="1"/>
          </xdr:nvSpPr>
          <xdr:spPr>
            <a:xfrm>
              <a:off x="37712598" y="31279780"/>
              <a:ext cx="429023" cy="35858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2800"/>
                <a:t>R</a:t>
              </a:r>
            </a:p>
          </xdr:txBody>
        </xdr:sp>
      </xdr:grpSp>
    </xdr:grpSp>
    <xdr:clientData/>
  </xdr:twoCellAnchor>
  <xdr:twoCellAnchor>
    <xdr:from>
      <xdr:col>38</xdr:col>
      <xdr:colOff>214745</xdr:colOff>
      <xdr:row>0</xdr:row>
      <xdr:rowOff>273628</xdr:rowOff>
    </xdr:from>
    <xdr:to>
      <xdr:col>38</xdr:col>
      <xdr:colOff>588817</xdr:colOff>
      <xdr:row>0</xdr:row>
      <xdr:rowOff>619991</xdr:rowOff>
    </xdr:to>
    <xdr:sp macro="" textlink="">
      <xdr:nvSpPr>
        <xdr:cNvPr id="55" name="Oval 54"/>
        <xdr:cNvSpPr/>
      </xdr:nvSpPr>
      <xdr:spPr>
        <a:xfrm>
          <a:off x="64337045" y="273628"/>
          <a:ext cx="374072" cy="346363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117763</xdr:colOff>
      <xdr:row>0</xdr:row>
      <xdr:rowOff>259773</xdr:rowOff>
    </xdr:from>
    <xdr:to>
      <xdr:col>39</xdr:col>
      <xdr:colOff>574963</xdr:colOff>
      <xdr:row>0</xdr:row>
      <xdr:rowOff>564572</xdr:rowOff>
    </xdr:to>
    <xdr:sp macro="" textlink="">
      <xdr:nvSpPr>
        <xdr:cNvPr id="57" name="Equal 56"/>
        <xdr:cNvSpPr/>
      </xdr:nvSpPr>
      <xdr:spPr>
        <a:xfrm>
          <a:off x="64849663" y="259773"/>
          <a:ext cx="457200" cy="304799"/>
        </a:xfrm>
        <a:prstGeom prst="mathEqual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39</xdr:col>
      <xdr:colOff>117763</xdr:colOff>
      <xdr:row>1</xdr:row>
      <xdr:rowOff>162792</xdr:rowOff>
    </xdr:from>
    <xdr:to>
      <xdr:col>39</xdr:col>
      <xdr:colOff>574963</xdr:colOff>
      <xdr:row>1</xdr:row>
      <xdr:rowOff>498929</xdr:rowOff>
    </xdr:to>
    <xdr:sp macro="" textlink="">
      <xdr:nvSpPr>
        <xdr:cNvPr id="58" name="Equal 57"/>
        <xdr:cNvSpPr/>
      </xdr:nvSpPr>
      <xdr:spPr>
        <a:xfrm>
          <a:off x="78891781" y="922524"/>
          <a:ext cx="457200" cy="336137"/>
        </a:xfrm>
        <a:prstGeom prst="mathEqual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40</xdr:col>
      <xdr:colOff>173179</xdr:colOff>
      <xdr:row>0</xdr:row>
      <xdr:rowOff>245920</xdr:rowOff>
    </xdr:from>
    <xdr:to>
      <xdr:col>44</xdr:col>
      <xdr:colOff>76198</xdr:colOff>
      <xdr:row>0</xdr:row>
      <xdr:rowOff>675410</xdr:rowOff>
    </xdr:to>
    <xdr:sp macro="" textlink="">
      <xdr:nvSpPr>
        <xdr:cNvPr id="59" name="TextBox 58"/>
        <xdr:cNvSpPr txBox="1"/>
      </xdr:nvSpPr>
      <xdr:spPr>
        <a:xfrm>
          <a:off x="65514679" y="245920"/>
          <a:ext cx="2341419" cy="429490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≥.30</a:t>
          </a:r>
          <a:r>
            <a:rPr lang="en-US" sz="1600" baseline="0"/>
            <a:t> MM Gap Continuity</a:t>
          </a:r>
          <a:endParaRPr lang="en-US" sz="1600"/>
        </a:p>
      </xdr:txBody>
    </xdr:sp>
    <xdr:clientData/>
  </xdr:twoCellAnchor>
  <xdr:twoCellAnchor>
    <xdr:from>
      <xdr:col>40</xdr:col>
      <xdr:colOff>131614</xdr:colOff>
      <xdr:row>1</xdr:row>
      <xdr:rowOff>148940</xdr:rowOff>
    </xdr:from>
    <xdr:to>
      <xdr:col>44</xdr:col>
      <xdr:colOff>34633</xdr:colOff>
      <xdr:row>1</xdr:row>
      <xdr:rowOff>555626</xdr:rowOff>
    </xdr:to>
    <xdr:sp macro="" textlink="">
      <xdr:nvSpPr>
        <xdr:cNvPr id="60" name="TextBox 59"/>
        <xdr:cNvSpPr txBox="1"/>
      </xdr:nvSpPr>
      <xdr:spPr>
        <a:xfrm>
          <a:off x="79517953" y="908672"/>
          <a:ext cx="2352305" cy="406686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Out of Tolerance</a:t>
          </a:r>
        </a:p>
      </xdr:txBody>
    </xdr:sp>
    <xdr:clientData/>
  </xdr:twoCellAnchor>
  <xdr:twoCellAnchor>
    <xdr:from>
      <xdr:col>34</xdr:col>
      <xdr:colOff>1052946</xdr:colOff>
      <xdr:row>259</xdr:row>
      <xdr:rowOff>216725</xdr:rowOff>
    </xdr:from>
    <xdr:to>
      <xdr:col>35</xdr:col>
      <xdr:colOff>846117</xdr:colOff>
      <xdr:row>269</xdr:row>
      <xdr:rowOff>201384</xdr:rowOff>
    </xdr:to>
    <xdr:grpSp>
      <xdr:nvGrpSpPr>
        <xdr:cNvPr id="78" name="Group 77"/>
        <xdr:cNvGrpSpPr/>
      </xdr:nvGrpSpPr>
      <xdr:grpSpPr>
        <a:xfrm>
          <a:off x="69088660" y="77709404"/>
          <a:ext cx="1684564" cy="2420337"/>
          <a:chOff x="67183660" y="38926325"/>
          <a:chExt cx="1732808" cy="2339932"/>
        </a:xfrm>
      </xdr:grpSpPr>
      <xdr:pic>
        <xdr:nvPicPr>
          <xdr:cNvPr id="63" name="Picture 62"/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grayscl/>
          </a:blip>
          <a:srcRect l="43002" t="16797" r="33637" b="2125"/>
          <a:stretch/>
        </xdr:blipFill>
        <xdr:spPr>
          <a:xfrm>
            <a:off x="67183660" y="38926325"/>
            <a:ext cx="1732808" cy="2339932"/>
          </a:xfrm>
          <a:prstGeom prst="rect">
            <a:avLst/>
          </a:prstGeom>
          <a:noFill/>
          <a:ln w="28575">
            <a:solidFill>
              <a:schemeClr val="tx1"/>
            </a:solidFill>
          </a:ln>
        </xdr:spPr>
      </xdr:pic>
      <xdr:cxnSp macro="">
        <xdr:nvCxnSpPr>
          <xdr:cNvPr id="64" name="Straight Connector 63"/>
          <xdr:cNvCxnSpPr/>
        </xdr:nvCxnSpPr>
        <xdr:spPr>
          <a:xfrm>
            <a:off x="68629596" y="40819508"/>
            <a:ext cx="1906" cy="274345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67457723" y="40746509"/>
            <a:ext cx="1906" cy="322371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Oval 67"/>
          <xdr:cNvSpPr/>
        </xdr:nvSpPr>
        <xdr:spPr>
          <a:xfrm>
            <a:off x="67368077" y="40330523"/>
            <a:ext cx="319527" cy="360277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000" b="1">
                <a:solidFill>
                  <a:schemeClr val="bg1">
                    <a:lumMod val="95000"/>
                  </a:schemeClr>
                </a:solidFill>
              </a:rPr>
              <a:t>L</a:t>
            </a:r>
          </a:p>
        </xdr:txBody>
      </xdr:sp>
      <xdr:sp macro="" textlink="">
        <xdr:nvSpPr>
          <xdr:cNvPr id="70" name="Oval 69"/>
          <xdr:cNvSpPr/>
        </xdr:nvSpPr>
        <xdr:spPr>
          <a:xfrm>
            <a:off x="68453505" y="40355496"/>
            <a:ext cx="319527" cy="360277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000" b="1">
                <a:solidFill>
                  <a:schemeClr val="bg1">
                    <a:lumMod val="95000"/>
                  </a:schemeClr>
                </a:solidFill>
              </a:rPr>
              <a:t>R</a:t>
            </a:r>
          </a:p>
        </xdr:txBody>
      </xdr:sp>
    </xdr:grpSp>
    <xdr:clientData/>
  </xdr:twoCellAnchor>
  <xdr:twoCellAnchor>
    <xdr:from>
      <xdr:col>32</xdr:col>
      <xdr:colOff>255319</xdr:colOff>
      <xdr:row>259</xdr:row>
      <xdr:rowOff>95003</xdr:rowOff>
    </xdr:from>
    <xdr:to>
      <xdr:col>33</xdr:col>
      <xdr:colOff>1931720</xdr:colOff>
      <xdr:row>265</xdr:row>
      <xdr:rowOff>122712</xdr:rowOff>
    </xdr:to>
    <xdr:grpSp>
      <xdr:nvGrpSpPr>
        <xdr:cNvPr id="80" name="Group 79"/>
        <xdr:cNvGrpSpPr/>
      </xdr:nvGrpSpPr>
      <xdr:grpSpPr>
        <a:xfrm>
          <a:off x="63827890" y="77587682"/>
          <a:ext cx="3962401" cy="1483673"/>
          <a:chOff x="62508450" y="39158651"/>
          <a:chExt cx="3293306" cy="987701"/>
        </a:xfrm>
      </xdr:grpSpPr>
      <xdr:pic>
        <xdr:nvPicPr>
          <xdr:cNvPr id="73" name="Picture 72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grayscl/>
          </a:blip>
          <a:srcRect l="28306" t="41610" r="20227" b="31268"/>
          <a:stretch/>
        </xdr:blipFill>
        <xdr:spPr>
          <a:xfrm>
            <a:off x="62508450" y="39158651"/>
            <a:ext cx="3293306" cy="987701"/>
          </a:xfrm>
          <a:prstGeom prst="rect">
            <a:avLst/>
          </a:prstGeom>
          <a:noFill/>
          <a:ln w="28575">
            <a:solidFill>
              <a:schemeClr val="tx1"/>
            </a:solidFill>
          </a:ln>
        </xdr:spPr>
      </xdr:pic>
      <xdr:cxnSp macro="">
        <xdr:nvCxnSpPr>
          <xdr:cNvPr id="74" name="Straight Connector 73"/>
          <xdr:cNvCxnSpPr/>
        </xdr:nvCxnSpPr>
        <xdr:spPr>
          <a:xfrm flipH="1" flipV="1">
            <a:off x="64546698" y="39531094"/>
            <a:ext cx="224117" cy="8964"/>
          </a:xfrm>
          <a:prstGeom prst="line">
            <a:avLst/>
          </a:prstGeom>
          <a:ln w="317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32</xdr:col>
      <xdr:colOff>283028</xdr:colOff>
      <xdr:row>266</xdr:row>
      <xdr:rowOff>39584</xdr:rowOff>
    </xdr:from>
    <xdr:to>
      <xdr:col>33</xdr:col>
      <xdr:colOff>1945573</xdr:colOff>
      <xdr:row>272</xdr:row>
      <xdr:rowOff>64772</xdr:rowOff>
    </xdr:to>
    <xdr:pic>
      <xdr:nvPicPr>
        <xdr:cNvPr id="79" name="Picture 78"/>
        <xdr:cNvPicPr>
          <a:picLocks noChangeAspect="1"/>
        </xdr:cNvPicPr>
      </xdr:nvPicPr>
      <xdr:blipFill rotWithShape="1">
        <a:blip xmlns:r="http://schemas.openxmlformats.org/officeDocument/2006/relationships" r:embed="rId10">
          <a:grayscl/>
        </a:blip>
        <a:srcRect l="29258" t="40569" r="18852" b="24754"/>
        <a:stretch/>
      </xdr:blipFill>
      <xdr:spPr>
        <a:xfrm>
          <a:off x="62745257" y="41133155"/>
          <a:ext cx="4013859" cy="1396787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>
    <xdr:from>
      <xdr:col>32</xdr:col>
      <xdr:colOff>1427018</xdr:colOff>
      <xdr:row>268</xdr:row>
      <xdr:rowOff>27709</xdr:rowOff>
    </xdr:from>
    <xdr:to>
      <xdr:col>32</xdr:col>
      <xdr:colOff>1673098</xdr:colOff>
      <xdr:row>268</xdr:row>
      <xdr:rowOff>40786</xdr:rowOff>
    </xdr:to>
    <xdr:cxnSp macro="">
      <xdr:nvCxnSpPr>
        <xdr:cNvPr id="81" name="Straight Connector 80"/>
        <xdr:cNvCxnSpPr/>
      </xdr:nvCxnSpPr>
      <xdr:spPr>
        <a:xfrm flipH="1" flipV="1">
          <a:off x="63675491" y="40954036"/>
          <a:ext cx="246080" cy="13077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263235</xdr:colOff>
      <xdr:row>263</xdr:row>
      <xdr:rowOff>69273</xdr:rowOff>
    </xdr:from>
    <xdr:to>
      <xdr:col>32</xdr:col>
      <xdr:colOff>807227</xdr:colOff>
      <xdr:row>265</xdr:row>
      <xdr:rowOff>65591</xdr:rowOff>
    </xdr:to>
    <xdr:sp macro="" textlink="">
      <xdr:nvSpPr>
        <xdr:cNvPr id="82" name="TextBox 81"/>
        <xdr:cNvSpPr txBox="1"/>
      </xdr:nvSpPr>
      <xdr:spPr>
        <a:xfrm>
          <a:off x="62511708" y="39817964"/>
          <a:ext cx="543992" cy="46737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/>
            <a:t>L</a:t>
          </a:r>
        </a:p>
      </xdr:txBody>
    </xdr:sp>
    <xdr:clientData/>
  </xdr:twoCellAnchor>
  <xdr:twoCellAnchor>
    <xdr:from>
      <xdr:col>32</xdr:col>
      <xdr:colOff>290944</xdr:colOff>
      <xdr:row>270</xdr:row>
      <xdr:rowOff>27709</xdr:rowOff>
    </xdr:from>
    <xdr:to>
      <xdr:col>32</xdr:col>
      <xdr:colOff>834936</xdr:colOff>
      <xdr:row>272</xdr:row>
      <xdr:rowOff>24027</xdr:rowOff>
    </xdr:to>
    <xdr:sp macro="" textlink="">
      <xdr:nvSpPr>
        <xdr:cNvPr id="83" name="TextBox 82"/>
        <xdr:cNvSpPr txBox="1"/>
      </xdr:nvSpPr>
      <xdr:spPr>
        <a:xfrm>
          <a:off x="62539417" y="41425091"/>
          <a:ext cx="543992" cy="46737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/>
            <a:t>R</a:t>
          </a:r>
        </a:p>
      </xdr:txBody>
    </xdr:sp>
    <xdr:clientData/>
  </xdr:twoCellAnchor>
  <xdr:oneCellAnchor>
    <xdr:from>
      <xdr:col>32</xdr:col>
      <xdr:colOff>1291714</xdr:colOff>
      <xdr:row>265</xdr:row>
      <xdr:rowOff>75136</xdr:rowOff>
    </xdr:from>
    <xdr:ext cx="1946272" cy="421141"/>
    <xdr:sp macro="" textlink="">
      <xdr:nvSpPr>
        <xdr:cNvPr id="75" name="TextBox 74"/>
        <xdr:cNvSpPr txBox="1"/>
      </xdr:nvSpPr>
      <xdr:spPr>
        <a:xfrm>
          <a:off x="63753943" y="40940107"/>
          <a:ext cx="1946272" cy="421141"/>
        </a:xfrm>
        <a:prstGeom prst="rect">
          <a:avLst/>
        </a:prstGeom>
        <a:solidFill>
          <a:schemeClr val="bg1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50"/>
            <a:t>Upper</a:t>
          </a:r>
          <a:r>
            <a:rPr lang="en-US" sz="1050" baseline="0"/>
            <a:t>/Lower Side Panel gap (.5 +/- .25mm)</a:t>
          </a:r>
          <a:endParaRPr lang="en-US" sz="1050"/>
        </a:p>
      </xdr:txBody>
    </xdr:sp>
    <xdr:clientData/>
  </xdr:oneCellAnchor>
  <xdr:oneCellAnchor>
    <xdr:from>
      <xdr:col>34</xdr:col>
      <xdr:colOff>1008686</xdr:colOff>
      <xdr:row>270</xdr:row>
      <xdr:rowOff>183993</xdr:rowOff>
    </xdr:from>
    <xdr:ext cx="1946272" cy="421141"/>
    <xdr:sp macro="" textlink="">
      <xdr:nvSpPr>
        <xdr:cNvPr id="76" name="TextBox 75"/>
        <xdr:cNvSpPr txBox="1"/>
      </xdr:nvSpPr>
      <xdr:spPr>
        <a:xfrm>
          <a:off x="68064686" y="42191964"/>
          <a:ext cx="1946272" cy="421141"/>
        </a:xfrm>
        <a:prstGeom prst="rect">
          <a:avLst/>
        </a:prstGeom>
        <a:solidFill>
          <a:schemeClr val="bg1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50"/>
            <a:t>Storage Bin/Armrest</a:t>
          </a:r>
          <a:r>
            <a:rPr lang="en-US" sz="1050" baseline="0"/>
            <a:t> Gap (2.0+/-.75mm)</a:t>
          </a:r>
          <a:endParaRPr lang="en-US" sz="1050"/>
        </a:p>
      </xdr:txBody>
    </xdr:sp>
    <xdr:clientData/>
  </xdr:oneCellAnchor>
  <xdr:twoCellAnchor>
    <xdr:from>
      <xdr:col>38</xdr:col>
      <xdr:colOff>203405</xdr:colOff>
      <xdr:row>1</xdr:row>
      <xdr:rowOff>137557</xdr:rowOff>
    </xdr:from>
    <xdr:to>
      <xdr:col>38</xdr:col>
      <xdr:colOff>577477</xdr:colOff>
      <xdr:row>1</xdr:row>
      <xdr:rowOff>483920</xdr:rowOff>
    </xdr:to>
    <xdr:sp macro="" textlink="">
      <xdr:nvSpPr>
        <xdr:cNvPr id="77" name="Oval 76"/>
        <xdr:cNvSpPr/>
      </xdr:nvSpPr>
      <xdr:spPr>
        <a:xfrm>
          <a:off x="78365101" y="897289"/>
          <a:ext cx="374072" cy="346363"/>
        </a:xfrm>
        <a:prstGeom prst="ellipse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26</xdr:row>
      <xdr:rowOff>123701</xdr:rowOff>
    </xdr:from>
    <xdr:to>
      <xdr:col>11</xdr:col>
      <xdr:colOff>0</xdr:colOff>
      <xdr:row>34</xdr:row>
      <xdr:rowOff>86591</xdr:rowOff>
    </xdr:to>
    <xdr:cxnSp macro="">
      <xdr:nvCxnSpPr>
        <xdr:cNvPr id="84" name="Straight Connector 83"/>
        <xdr:cNvCxnSpPr/>
      </xdr:nvCxnSpPr>
      <xdr:spPr>
        <a:xfrm>
          <a:off x="22869525" y="11115551"/>
          <a:ext cx="0" cy="256321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76199</xdr:colOff>
      <xdr:row>60</xdr:row>
      <xdr:rowOff>157162</xdr:rowOff>
    </xdr:from>
    <xdr:to>
      <xdr:col>85</xdr:col>
      <xdr:colOff>137431</xdr:colOff>
      <xdr:row>109</xdr:row>
      <xdr:rowOff>21091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252413</xdr:colOff>
      <xdr:row>116</xdr:row>
      <xdr:rowOff>71438</xdr:rowOff>
    </xdr:from>
    <xdr:to>
      <xdr:col>85</xdr:col>
      <xdr:colOff>381000</xdr:colOff>
      <xdr:row>164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103908</xdr:colOff>
      <xdr:row>6</xdr:row>
      <xdr:rowOff>187901</xdr:rowOff>
    </xdr:from>
    <xdr:to>
      <xdr:col>85</xdr:col>
      <xdr:colOff>342899</xdr:colOff>
      <xdr:row>56</xdr:row>
      <xdr:rowOff>9525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3"/>
  <sheetViews>
    <sheetView workbookViewId="0">
      <selection activeCell="D22" sqref="D22"/>
    </sheetView>
  </sheetViews>
  <sheetFormatPr defaultRowHeight="15" x14ac:dyDescent="0.25"/>
  <cols>
    <col min="3" max="3" width="14.5703125" customWidth="1"/>
    <col min="4" max="4" width="22.5703125" customWidth="1"/>
    <col min="5" max="5" width="26.5703125" customWidth="1"/>
    <col min="6" max="7" width="17.5703125" customWidth="1"/>
  </cols>
  <sheetData>
    <row r="1" spans="1:7" ht="28.5" x14ac:dyDescent="0.45">
      <c r="B1" s="4" t="s">
        <v>5</v>
      </c>
    </row>
    <row r="2" spans="1:7" x14ac:dyDescent="0.25">
      <c r="F2" s="71" t="s">
        <v>2</v>
      </c>
      <c r="G2" s="71"/>
    </row>
    <row r="3" spans="1:7" ht="51" x14ac:dyDescent="0.25">
      <c r="A3" s="1"/>
      <c r="B3" s="2" t="s">
        <v>0</v>
      </c>
      <c r="C3" s="3" t="s">
        <v>7</v>
      </c>
      <c r="D3" s="2" t="s">
        <v>1</v>
      </c>
      <c r="E3" s="3" t="s">
        <v>6</v>
      </c>
      <c r="F3" s="2" t="s">
        <v>3</v>
      </c>
      <c r="G3" s="2" t="s">
        <v>4</v>
      </c>
    </row>
    <row r="4" spans="1:7" x14ac:dyDescent="0.25">
      <c r="A4" s="1">
        <v>1</v>
      </c>
      <c r="B4" s="1"/>
      <c r="C4" s="1"/>
      <c r="D4" s="1"/>
      <c r="E4" s="1"/>
      <c r="F4" s="1"/>
      <c r="G4" s="1"/>
    </row>
    <row r="5" spans="1:7" x14ac:dyDescent="0.25">
      <c r="A5" s="1">
        <v>2</v>
      </c>
      <c r="B5" s="1"/>
      <c r="C5" s="1"/>
      <c r="D5" s="1"/>
      <c r="E5" s="1"/>
      <c r="F5" s="1"/>
      <c r="G5" s="1"/>
    </row>
    <row r="6" spans="1:7" x14ac:dyDescent="0.25">
      <c r="A6" s="1">
        <v>3</v>
      </c>
      <c r="B6" s="1"/>
      <c r="C6" s="1"/>
      <c r="D6" s="1"/>
      <c r="E6" s="1"/>
      <c r="F6" s="1"/>
      <c r="G6" s="1"/>
    </row>
    <row r="7" spans="1:7" x14ac:dyDescent="0.25">
      <c r="A7" s="1">
        <v>4</v>
      </c>
      <c r="B7" s="1"/>
      <c r="C7" s="1"/>
      <c r="D7" s="1"/>
      <c r="E7" s="1"/>
      <c r="F7" s="1"/>
      <c r="G7" s="1"/>
    </row>
    <row r="8" spans="1:7" x14ac:dyDescent="0.25">
      <c r="A8" s="1">
        <v>5</v>
      </c>
      <c r="B8" s="1"/>
      <c r="C8" s="1"/>
      <c r="D8" s="1"/>
      <c r="E8" s="1"/>
      <c r="F8" s="1"/>
      <c r="G8" s="1"/>
    </row>
    <row r="9" spans="1:7" x14ac:dyDescent="0.25">
      <c r="A9" s="1">
        <v>6</v>
      </c>
      <c r="B9" s="1"/>
      <c r="C9" s="1"/>
      <c r="D9" s="1"/>
      <c r="E9" s="1"/>
      <c r="F9" s="1"/>
      <c r="G9" s="1"/>
    </row>
    <row r="10" spans="1:7" x14ac:dyDescent="0.25">
      <c r="A10" s="1">
        <v>7</v>
      </c>
      <c r="B10" s="1"/>
      <c r="C10" s="1"/>
      <c r="D10" s="1"/>
      <c r="E10" s="1"/>
      <c r="F10" s="1"/>
      <c r="G10" s="1"/>
    </row>
    <row r="11" spans="1:7" x14ac:dyDescent="0.25">
      <c r="A11" s="1">
        <v>8</v>
      </c>
      <c r="B11" s="1"/>
      <c r="C11" s="1"/>
      <c r="D11" s="1"/>
      <c r="E11" s="1"/>
      <c r="F11" s="1"/>
      <c r="G11" s="1"/>
    </row>
    <row r="12" spans="1:7" x14ac:dyDescent="0.25">
      <c r="A12" s="1">
        <v>9</v>
      </c>
      <c r="B12" s="1"/>
      <c r="C12" s="1"/>
      <c r="D12" s="1"/>
      <c r="E12" s="1"/>
      <c r="F12" s="1"/>
      <c r="G12" s="1"/>
    </row>
    <row r="13" spans="1:7" x14ac:dyDescent="0.25">
      <c r="A13" s="1">
        <v>10</v>
      </c>
      <c r="B13" s="1"/>
      <c r="C13" s="1"/>
      <c r="D13" s="1"/>
      <c r="E13" s="1"/>
      <c r="F13" s="1"/>
      <c r="G13" s="1"/>
    </row>
    <row r="14" spans="1:7" x14ac:dyDescent="0.25">
      <c r="A14" s="1">
        <v>11</v>
      </c>
      <c r="B14" s="1"/>
      <c r="C14" s="1"/>
      <c r="D14" s="1"/>
      <c r="E14" s="1"/>
      <c r="F14" s="1"/>
      <c r="G14" s="1"/>
    </row>
    <row r="15" spans="1:7" x14ac:dyDescent="0.25">
      <c r="A15" s="1">
        <v>12</v>
      </c>
      <c r="B15" s="1"/>
      <c r="C15" s="1"/>
      <c r="D15" s="1"/>
      <c r="E15" s="1"/>
      <c r="F15" s="1"/>
      <c r="G15" s="1"/>
    </row>
    <row r="16" spans="1:7" x14ac:dyDescent="0.25">
      <c r="A16" s="1">
        <v>13</v>
      </c>
      <c r="B16" s="1"/>
      <c r="C16" s="1"/>
      <c r="D16" s="1"/>
      <c r="E16" s="1"/>
      <c r="F16" s="1"/>
      <c r="G16" s="1"/>
    </row>
    <row r="17" spans="1:7" x14ac:dyDescent="0.25">
      <c r="A17" s="1">
        <v>14</v>
      </c>
      <c r="B17" s="1"/>
      <c r="C17" s="1"/>
      <c r="D17" s="1"/>
      <c r="E17" s="1"/>
      <c r="F17" s="1"/>
      <c r="G17" s="1"/>
    </row>
    <row r="18" spans="1:7" x14ac:dyDescent="0.25">
      <c r="A18" s="1">
        <v>15</v>
      </c>
      <c r="B18" s="1"/>
      <c r="C18" s="1"/>
      <c r="D18" s="1"/>
      <c r="E18" s="1"/>
      <c r="F18" s="1"/>
      <c r="G18" s="1"/>
    </row>
    <row r="19" spans="1:7" x14ac:dyDescent="0.25">
      <c r="A19" s="1">
        <v>16</v>
      </c>
      <c r="B19" s="1"/>
      <c r="C19" s="1"/>
      <c r="D19" s="1"/>
      <c r="E19" s="1"/>
      <c r="F19" s="1"/>
      <c r="G19" s="1"/>
    </row>
    <row r="20" spans="1:7" x14ac:dyDescent="0.25">
      <c r="A20" s="1">
        <v>17</v>
      </c>
      <c r="B20" s="1"/>
      <c r="C20" s="1"/>
      <c r="D20" s="1"/>
      <c r="E20" s="1"/>
      <c r="F20" s="1"/>
      <c r="G20" s="1"/>
    </row>
    <row r="21" spans="1:7" x14ac:dyDescent="0.25">
      <c r="A21" s="1">
        <v>18</v>
      </c>
      <c r="B21" s="1"/>
      <c r="C21" s="1"/>
      <c r="D21" s="1"/>
      <c r="E21" s="1"/>
      <c r="F21" s="1"/>
      <c r="G21" s="1"/>
    </row>
    <row r="22" spans="1:7" x14ac:dyDescent="0.25">
      <c r="A22" s="1">
        <v>19</v>
      </c>
      <c r="B22" s="1"/>
      <c r="C22" s="1"/>
      <c r="D22" s="1"/>
      <c r="E22" s="1"/>
      <c r="F22" s="1"/>
      <c r="G22" s="1"/>
    </row>
    <row r="23" spans="1:7" x14ac:dyDescent="0.25">
      <c r="A23" s="1">
        <v>20</v>
      </c>
      <c r="B23" s="1"/>
      <c r="C23" s="1"/>
      <c r="D23" s="1"/>
      <c r="E23" s="1"/>
      <c r="F23" s="1"/>
      <c r="G23" s="1"/>
    </row>
    <row r="24" spans="1:7" x14ac:dyDescent="0.25">
      <c r="A24" s="1">
        <v>21</v>
      </c>
      <c r="B24" s="1"/>
      <c r="C24" s="1"/>
      <c r="D24" s="1"/>
      <c r="E24" s="1"/>
      <c r="F24" s="1"/>
      <c r="G24" s="1"/>
    </row>
    <row r="25" spans="1:7" x14ac:dyDescent="0.25">
      <c r="A25" s="1">
        <v>22</v>
      </c>
      <c r="B25" s="1"/>
      <c r="C25" s="1"/>
      <c r="D25" s="1"/>
      <c r="E25" s="1"/>
      <c r="F25" s="1"/>
      <c r="G25" s="1"/>
    </row>
    <row r="26" spans="1:7" x14ac:dyDescent="0.25">
      <c r="A26" s="1">
        <v>23</v>
      </c>
      <c r="B26" s="1"/>
      <c r="C26" s="1"/>
      <c r="D26" s="1"/>
      <c r="E26" s="1"/>
      <c r="F26" s="1"/>
      <c r="G26" s="1"/>
    </row>
    <row r="27" spans="1:7" x14ac:dyDescent="0.25">
      <c r="A27" s="1">
        <v>24</v>
      </c>
      <c r="B27" s="1"/>
      <c r="C27" s="1"/>
      <c r="D27" s="1"/>
      <c r="E27" s="1"/>
      <c r="F27" s="1"/>
      <c r="G27" s="1"/>
    </row>
    <row r="28" spans="1:7" x14ac:dyDescent="0.25">
      <c r="A28" s="1">
        <v>25</v>
      </c>
      <c r="B28" s="1"/>
      <c r="C28" s="1"/>
      <c r="D28" s="1"/>
      <c r="E28" s="1"/>
      <c r="F28" s="1"/>
      <c r="G28" s="1"/>
    </row>
    <row r="29" spans="1:7" x14ac:dyDescent="0.25">
      <c r="A29" s="1">
        <v>26</v>
      </c>
      <c r="B29" s="1"/>
      <c r="C29" s="1"/>
      <c r="D29" s="1"/>
      <c r="E29" s="1"/>
      <c r="F29" s="1"/>
      <c r="G29" s="1"/>
    </row>
    <row r="30" spans="1:7" x14ac:dyDescent="0.25">
      <c r="A30" s="1">
        <v>27</v>
      </c>
      <c r="B30" s="1"/>
      <c r="C30" s="1"/>
      <c r="D30" s="1"/>
      <c r="E30" s="1"/>
      <c r="F30" s="1"/>
      <c r="G30" s="1"/>
    </row>
    <row r="31" spans="1:7" x14ac:dyDescent="0.25">
      <c r="A31" s="1">
        <v>28</v>
      </c>
      <c r="B31" s="1"/>
      <c r="C31" s="1"/>
      <c r="D31" s="1"/>
      <c r="E31" s="1"/>
      <c r="F31" s="1"/>
      <c r="G31" s="1"/>
    </row>
    <row r="32" spans="1:7" x14ac:dyDescent="0.25">
      <c r="A32" s="1">
        <v>29</v>
      </c>
      <c r="B32" s="1"/>
      <c r="C32" s="1"/>
      <c r="D32" s="1"/>
      <c r="E32" s="1"/>
      <c r="F32" s="1"/>
      <c r="G32" s="1"/>
    </row>
    <row r="33" spans="1:7" x14ac:dyDescent="0.25">
      <c r="A33" s="1">
        <v>30</v>
      </c>
      <c r="B33" s="1"/>
      <c r="C33" s="1"/>
      <c r="D33" s="1"/>
      <c r="E33" s="1"/>
      <c r="F33" s="1"/>
      <c r="G33" s="1"/>
    </row>
    <row r="34" spans="1:7" x14ac:dyDescent="0.25">
      <c r="A34" s="1">
        <v>31</v>
      </c>
      <c r="B34" s="1"/>
      <c r="C34" s="1"/>
      <c r="D34" s="1"/>
      <c r="E34" s="1"/>
      <c r="F34" s="1"/>
      <c r="G34" s="1"/>
    </row>
    <row r="35" spans="1:7" x14ac:dyDescent="0.25">
      <c r="A35" s="1">
        <v>32</v>
      </c>
      <c r="B35" s="1"/>
      <c r="C35" s="1"/>
      <c r="D35" s="1"/>
      <c r="E35" s="1"/>
      <c r="F35" s="1"/>
      <c r="G35" s="1"/>
    </row>
    <row r="36" spans="1:7" x14ac:dyDescent="0.25">
      <c r="A36" s="1">
        <v>33</v>
      </c>
      <c r="B36" s="1"/>
      <c r="C36" s="1"/>
      <c r="D36" s="1"/>
      <c r="E36" s="1"/>
      <c r="F36" s="1"/>
      <c r="G36" s="1"/>
    </row>
    <row r="37" spans="1:7" x14ac:dyDescent="0.25">
      <c r="A37" s="1">
        <v>34</v>
      </c>
      <c r="B37" s="1"/>
      <c r="C37" s="1"/>
      <c r="D37" s="1"/>
      <c r="E37" s="1"/>
      <c r="F37" s="1"/>
      <c r="G37" s="1"/>
    </row>
    <row r="38" spans="1:7" x14ac:dyDescent="0.25">
      <c r="A38" s="1">
        <v>35</v>
      </c>
      <c r="B38" s="1"/>
      <c r="C38" s="1"/>
      <c r="D38" s="1"/>
      <c r="E38" s="1"/>
      <c r="F38" s="1"/>
      <c r="G38" s="1"/>
    </row>
    <row r="39" spans="1:7" x14ac:dyDescent="0.25">
      <c r="A39" s="1">
        <v>36</v>
      </c>
      <c r="B39" s="1"/>
      <c r="C39" s="1"/>
      <c r="D39" s="1"/>
      <c r="E39" s="1"/>
      <c r="F39" s="1"/>
      <c r="G39" s="1"/>
    </row>
    <row r="40" spans="1:7" x14ac:dyDescent="0.25">
      <c r="A40" s="1">
        <v>37</v>
      </c>
      <c r="B40" s="1"/>
      <c r="C40" s="1"/>
      <c r="D40" s="1"/>
      <c r="E40" s="1"/>
      <c r="F40" s="1"/>
      <c r="G40" s="1"/>
    </row>
    <row r="41" spans="1:7" x14ac:dyDescent="0.25">
      <c r="A41" s="1">
        <v>38</v>
      </c>
      <c r="B41" s="1"/>
      <c r="C41" s="1"/>
      <c r="D41" s="1"/>
      <c r="E41" s="1"/>
      <c r="F41" s="1"/>
      <c r="G41" s="1"/>
    </row>
    <row r="42" spans="1:7" x14ac:dyDescent="0.25">
      <c r="A42" s="1">
        <v>39</v>
      </c>
      <c r="B42" s="1"/>
      <c r="C42" s="1"/>
      <c r="D42" s="1"/>
      <c r="E42" s="1"/>
      <c r="F42" s="1"/>
      <c r="G42" s="1"/>
    </row>
    <row r="43" spans="1:7" x14ac:dyDescent="0.25">
      <c r="A43" s="1">
        <v>40</v>
      </c>
      <c r="B43" s="1"/>
      <c r="C43" s="1"/>
      <c r="D43" s="1"/>
      <c r="E43" s="1"/>
      <c r="F43" s="1"/>
      <c r="G43" s="1"/>
    </row>
    <row r="44" spans="1:7" x14ac:dyDescent="0.25">
      <c r="A44" s="1">
        <v>41</v>
      </c>
      <c r="B44" s="1"/>
      <c r="C44" s="1"/>
      <c r="D44" s="1"/>
      <c r="E44" s="1"/>
      <c r="F44" s="1"/>
      <c r="G44" s="1"/>
    </row>
    <row r="45" spans="1:7" x14ac:dyDescent="0.25">
      <c r="A45" s="1">
        <v>42</v>
      </c>
      <c r="B45" s="1"/>
      <c r="C45" s="1"/>
      <c r="D45" s="1"/>
      <c r="E45" s="1"/>
      <c r="F45" s="1"/>
      <c r="G45" s="1"/>
    </row>
    <row r="46" spans="1:7" x14ac:dyDescent="0.25">
      <c r="A46" s="1">
        <v>43</v>
      </c>
      <c r="B46" s="1"/>
      <c r="C46" s="1"/>
      <c r="D46" s="1"/>
      <c r="E46" s="1"/>
      <c r="F46" s="1"/>
      <c r="G46" s="1"/>
    </row>
    <row r="47" spans="1:7" x14ac:dyDescent="0.25">
      <c r="A47" s="1">
        <v>44</v>
      </c>
      <c r="B47" s="1"/>
      <c r="C47" s="1"/>
      <c r="D47" s="1"/>
      <c r="E47" s="1"/>
      <c r="F47" s="1"/>
      <c r="G47" s="1"/>
    </row>
    <row r="48" spans="1:7" x14ac:dyDescent="0.25">
      <c r="A48" s="1">
        <v>45</v>
      </c>
      <c r="B48" s="1"/>
      <c r="C48" s="1"/>
      <c r="D48" s="1"/>
      <c r="E48" s="1"/>
      <c r="F48" s="1"/>
      <c r="G48" s="1"/>
    </row>
    <row r="49" spans="1:7" x14ac:dyDescent="0.25">
      <c r="A49" s="1">
        <v>46</v>
      </c>
      <c r="B49" s="1"/>
      <c r="C49" s="1"/>
      <c r="D49" s="1"/>
      <c r="E49" s="1"/>
      <c r="F49" s="1"/>
      <c r="G49" s="1"/>
    </row>
    <row r="50" spans="1:7" x14ac:dyDescent="0.25">
      <c r="A50" s="1">
        <v>47</v>
      </c>
      <c r="B50" s="1"/>
      <c r="C50" s="1"/>
      <c r="D50" s="1"/>
      <c r="E50" s="1"/>
      <c r="F50" s="1"/>
      <c r="G50" s="1"/>
    </row>
    <row r="51" spans="1:7" x14ac:dyDescent="0.25">
      <c r="A51" s="1">
        <v>48</v>
      </c>
      <c r="B51" s="1"/>
      <c r="C51" s="1"/>
      <c r="D51" s="1"/>
      <c r="E51" s="1"/>
      <c r="F51" s="1"/>
      <c r="G51" s="1"/>
    </row>
    <row r="52" spans="1:7" x14ac:dyDescent="0.25">
      <c r="A52" s="1">
        <v>49</v>
      </c>
      <c r="B52" s="1"/>
      <c r="C52" s="1"/>
      <c r="D52" s="1"/>
      <c r="E52" s="1"/>
      <c r="F52" s="1"/>
      <c r="G52" s="1"/>
    </row>
    <row r="53" spans="1:7" x14ac:dyDescent="0.25">
      <c r="A53" s="1">
        <v>50</v>
      </c>
      <c r="B53" s="1"/>
      <c r="C53" s="1"/>
      <c r="D53" s="1"/>
      <c r="E53" s="1"/>
      <c r="F53" s="1"/>
      <c r="G53" s="1"/>
    </row>
  </sheetData>
  <mergeCells count="1">
    <mergeCell ref="F2:G2"/>
  </mergeCells>
  <pageMargins left="0.7" right="0.7" top="0.75" bottom="0.75" header="0.3" footer="0.3"/>
  <pageSetup scale="77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72"/>
  <sheetViews>
    <sheetView topLeftCell="M1" zoomScale="70" zoomScaleNormal="70" zoomScaleSheetLayoutView="55" workbookViewId="0">
      <pane ySplit="3" topLeftCell="A29" activePane="bottomLeft" state="frozen"/>
      <selection activeCell="Y1" sqref="Y1"/>
      <selection pane="bottomLeft" activeCell="O29" sqref="O29"/>
    </sheetView>
  </sheetViews>
  <sheetFormatPr defaultRowHeight="18.75" x14ac:dyDescent="0.25"/>
  <cols>
    <col min="2" max="5" width="27.85546875" customWidth="1"/>
    <col min="6" max="7" width="26.5703125" customWidth="1"/>
    <col min="8" max="8" width="87" customWidth="1"/>
    <col min="9" max="10" width="26.5703125" customWidth="1"/>
    <col min="11" max="13" width="28.28515625" style="23" customWidth="1"/>
    <col min="14" max="14" width="43.7109375" style="23" customWidth="1"/>
    <col min="15" max="32" width="28.28515625" style="23" customWidth="1"/>
    <col min="33" max="33" width="34.28515625" style="28" customWidth="1"/>
    <col min="34" max="34" width="32.7109375" style="28" customWidth="1"/>
    <col min="35" max="36" width="28.28515625" style="23" customWidth="1"/>
    <col min="37" max="37" width="28.28515625" style="28" customWidth="1"/>
    <col min="38" max="38" width="118.28515625" style="28" bestFit="1" customWidth="1"/>
  </cols>
  <sheetData>
    <row r="1" spans="1:38" ht="60.6" customHeight="1" thickBot="1" x14ac:dyDescent="0.5">
      <c r="A1" s="6"/>
      <c r="B1" s="7" t="s">
        <v>15</v>
      </c>
      <c r="C1" s="8"/>
      <c r="D1" s="8"/>
      <c r="E1" s="8"/>
      <c r="F1" s="90" t="s">
        <v>14</v>
      </c>
      <c r="G1" s="91"/>
      <c r="H1" s="91"/>
      <c r="I1" s="92"/>
      <c r="J1" s="32"/>
      <c r="O1" s="96" t="s">
        <v>16</v>
      </c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</row>
    <row r="2" spans="1:38" ht="72.75" customHeight="1" thickBot="1" x14ac:dyDescent="0.3">
      <c r="A2" s="9"/>
      <c r="B2" s="5"/>
      <c r="C2" s="5"/>
      <c r="D2" s="5"/>
      <c r="E2" s="5"/>
      <c r="F2" s="93"/>
      <c r="G2" s="94"/>
      <c r="H2" s="94"/>
      <c r="I2" s="95"/>
      <c r="J2" s="86" t="s">
        <v>39</v>
      </c>
      <c r="K2" s="86" t="s">
        <v>32</v>
      </c>
      <c r="L2" s="98" t="s">
        <v>22</v>
      </c>
      <c r="M2" s="98" t="s">
        <v>19</v>
      </c>
      <c r="N2" s="82" t="s">
        <v>33</v>
      </c>
      <c r="O2" s="84" t="s">
        <v>18</v>
      </c>
      <c r="P2" s="97"/>
      <c r="Q2" s="85"/>
      <c r="R2" s="84" t="s">
        <v>23</v>
      </c>
      <c r="S2" s="97"/>
      <c r="T2" s="85"/>
      <c r="U2" s="84" t="s">
        <v>24</v>
      </c>
      <c r="V2" s="97"/>
      <c r="W2" s="85"/>
      <c r="X2" s="84" t="s">
        <v>17</v>
      </c>
      <c r="Y2" s="85"/>
      <c r="Z2" s="84" t="s">
        <v>28</v>
      </c>
      <c r="AA2" s="85"/>
      <c r="AB2" s="84" t="s">
        <v>31</v>
      </c>
      <c r="AC2" s="85"/>
      <c r="AD2" s="84" t="s">
        <v>21</v>
      </c>
      <c r="AE2" s="97"/>
      <c r="AF2" s="97"/>
      <c r="AG2" s="84" t="s">
        <v>41</v>
      </c>
      <c r="AH2" s="85"/>
      <c r="AI2" s="84" t="s">
        <v>37</v>
      </c>
      <c r="AJ2" s="85"/>
      <c r="AK2" s="88" t="s">
        <v>34</v>
      </c>
      <c r="AL2" s="88" t="s">
        <v>40</v>
      </c>
    </row>
    <row r="3" spans="1:38" ht="35.450000000000003" customHeight="1" thickBot="1" x14ac:dyDescent="0.3">
      <c r="A3" s="10" t="s">
        <v>12</v>
      </c>
      <c r="B3" s="2" t="s">
        <v>0</v>
      </c>
      <c r="C3" s="3" t="s">
        <v>7</v>
      </c>
      <c r="D3" s="11" t="s">
        <v>1</v>
      </c>
      <c r="E3" s="15" t="s">
        <v>6</v>
      </c>
      <c r="F3" s="12" t="s">
        <v>9</v>
      </c>
      <c r="G3" s="13" t="s">
        <v>10</v>
      </c>
      <c r="H3" s="13" t="s">
        <v>13</v>
      </c>
      <c r="I3" s="14" t="s">
        <v>11</v>
      </c>
      <c r="J3" s="87"/>
      <c r="K3" s="87"/>
      <c r="L3" s="99"/>
      <c r="M3" s="99"/>
      <c r="N3" s="83"/>
      <c r="O3" s="16" t="s">
        <v>3</v>
      </c>
      <c r="P3" s="17" t="s">
        <v>8</v>
      </c>
      <c r="Q3" s="18" t="s">
        <v>4</v>
      </c>
      <c r="R3" s="16" t="s">
        <v>25</v>
      </c>
      <c r="S3" s="19" t="s">
        <v>26</v>
      </c>
      <c r="T3" s="18" t="s">
        <v>27</v>
      </c>
      <c r="U3" s="16" t="s">
        <v>25</v>
      </c>
      <c r="V3" s="19" t="s">
        <v>26</v>
      </c>
      <c r="W3" s="18" t="s">
        <v>27</v>
      </c>
      <c r="X3" s="16" t="s">
        <v>3</v>
      </c>
      <c r="Y3" s="18" t="s">
        <v>4</v>
      </c>
      <c r="Z3" s="20" t="s">
        <v>29</v>
      </c>
      <c r="AA3" s="21" t="s">
        <v>30</v>
      </c>
      <c r="AB3" s="20" t="s">
        <v>29</v>
      </c>
      <c r="AC3" s="21" t="s">
        <v>30</v>
      </c>
      <c r="AD3" s="16" t="s">
        <v>3</v>
      </c>
      <c r="AE3" s="19" t="s">
        <v>20</v>
      </c>
      <c r="AF3" s="18" t="s">
        <v>4</v>
      </c>
      <c r="AG3" s="16" t="s">
        <v>3</v>
      </c>
      <c r="AH3" s="30" t="s">
        <v>4</v>
      </c>
      <c r="AI3" s="29" t="s">
        <v>35</v>
      </c>
      <c r="AJ3" s="21" t="s">
        <v>36</v>
      </c>
      <c r="AK3" s="89"/>
      <c r="AL3" s="89"/>
    </row>
    <row r="4" spans="1:38" ht="22.5" customHeight="1" x14ac:dyDescent="0.25">
      <c r="A4" s="31"/>
      <c r="B4" s="25"/>
      <c r="C4" s="25"/>
      <c r="D4" s="25"/>
      <c r="E4" s="25"/>
      <c r="F4" s="25"/>
      <c r="G4" s="25"/>
      <c r="H4" s="25"/>
      <c r="I4" s="25"/>
      <c r="J4" s="39" t="s">
        <v>87</v>
      </c>
      <c r="K4" s="39" t="s">
        <v>87</v>
      </c>
      <c r="L4" s="49" t="s">
        <v>88</v>
      </c>
      <c r="M4" s="39">
        <v>7144</v>
      </c>
      <c r="N4" s="70" t="s">
        <v>91</v>
      </c>
      <c r="O4" s="36">
        <v>0.25</v>
      </c>
      <c r="P4" s="37">
        <v>0.25</v>
      </c>
      <c r="Q4" s="35">
        <v>0.25</v>
      </c>
      <c r="R4" s="36">
        <v>1.5</v>
      </c>
      <c r="S4" s="38">
        <v>0.5</v>
      </c>
      <c r="T4" s="35">
        <v>0.75</v>
      </c>
      <c r="U4" s="36">
        <v>1.25</v>
      </c>
      <c r="V4" s="38">
        <v>0</v>
      </c>
      <c r="W4" s="35">
        <v>0</v>
      </c>
      <c r="X4" s="36">
        <v>0.5</v>
      </c>
      <c r="Y4" s="35">
        <v>0</v>
      </c>
      <c r="Z4" s="36">
        <v>0.5</v>
      </c>
      <c r="AA4" s="35">
        <v>0.75</v>
      </c>
      <c r="AB4" s="36">
        <v>0.5</v>
      </c>
      <c r="AC4" s="35">
        <v>0.75</v>
      </c>
      <c r="AD4" s="36">
        <v>1</v>
      </c>
      <c r="AE4" s="38">
        <v>1.25</v>
      </c>
      <c r="AF4" s="35">
        <v>1.25</v>
      </c>
      <c r="AG4" s="35">
        <v>1</v>
      </c>
      <c r="AH4" s="35">
        <v>1.25</v>
      </c>
      <c r="AI4" s="35">
        <v>1.75</v>
      </c>
      <c r="AJ4" s="35">
        <v>1.25</v>
      </c>
      <c r="AK4" s="43" t="s">
        <v>38</v>
      </c>
      <c r="AL4" s="35"/>
    </row>
    <row r="5" spans="1:38" ht="22.5" customHeight="1" x14ac:dyDescent="0.25">
      <c r="A5" s="31"/>
      <c r="B5" s="25"/>
      <c r="C5" s="25"/>
      <c r="D5" s="25"/>
      <c r="E5" s="25"/>
      <c r="F5" s="25"/>
      <c r="G5" s="25"/>
      <c r="H5" s="25"/>
      <c r="I5" s="25"/>
      <c r="J5" s="39" t="s">
        <v>87</v>
      </c>
      <c r="K5" s="39" t="s">
        <v>87</v>
      </c>
      <c r="L5" s="49" t="s">
        <v>89</v>
      </c>
      <c r="M5" s="39">
        <v>9579</v>
      </c>
      <c r="N5" s="70" t="s">
        <v>92</v>
      </c>
      <c r="O5" s="36">
        <v>1.25</v>
      </c>
      <c r="P5" s="37">
        <v>1.25</v>
      </c>
      <c r="Q5" s="35">
        <v>1.25</v>
      </c>
      <c r="R5" s="36">
        <v>1</v>
      </c>
      <c r="S5" s="38">
        <v>1</v>
      </c>
      <c r="T5" s="35">
        <v>1.5</v>
      </c>
      <c r="U5" s="36">
        <v>0.5</v>
      </c>
      <c r="V5" s="38">
        <v>1</v>
      </c>
      <c r="W5" s="35">
        <v>1.25</v>
      </c>
      <c r="X5" s="36">
        <v>0.5</v>
      </c>
      <c r="Y5" s="35">
        <v>0.25</v>
      </c>
      <c r="Z5" s="36">
        <v>0.5</v>
      </c>
      <c r="AA5" s="35">
        <v>0.75</v>
      </c>
      <c r="AB5" s="36">
        <v>0.5</v>
      </c>
      <c r="AC5" s="35">
        <v>0.75</v>
      </c>
      <c r="AD5" s="36">
        <v>1.5</v>
      </c>
      <c r="AE5" s="38">
        <v>1.5</v>
      </c>
      <c r="AF5" s="35">
        <v>1.5</v>
      </c>
      <c r="AG5" s="35">
        <v>1</v>
      </c>
      <c r="AH5" s="35">
        <v>0.25</v>
      </c>
      <c r="AI5" s="35">
        <v>1.25</v>
      </c>
      <c r="AJ5" s="35">
        <v>1.25</v>
      </c>
      <c r="AK5" s="43" t="s">
        <v>90</v>
      </c>
      <c r="AL5" s="35"/>
    </row>
    <row r="6" spans="1:38" ht="22.5" customHeight="1" x14ac:dyDescent="0.25">
      <c r="A6" s="31"/>
      <c r="B6" s="25"/>
      <c r="C6" s="25"/>
      <c r="D6" s="25"/>
      <c r="E6" s="25"/>
      <c r="F6" s="25"/>
      <c r="G6" s="25"/>
      <c r="H6" s="25"/>
      <c r="I6" s="25"/>
      <c r="J6" s="39" t="s">
        <v>87</v>
      </c>
      <c r="K6" s="39" t="s">
        <v>87</v>
      </c>
      <c r="L6" s="49" t="s">
        <v>89</v>
      </c>
      <c r="M6" s="39">
        <v>9579</v>
      </c>
      <c r="N6" s="44" t="s">
        <v>93</v>
      </c>
      <c r="O6" s="36">
        <v>0.5</v>
      </c>
      <c r="P6" s="37">
        <v>1</v>
      </c>
      <c r="Q6" s="35">
        <v>1</v>
      </c>
      <c r="R6" s="36">
        <v>1</v>
      </c>
      <c r="S6" s="38">
        <v>1</v>
      </c>
      <c r="T6" s="35">
        <v>1</v>
      </c>
      <c r="U6" s="36">
        <v>0.25</v>
      </c>
      <c r="V6" s="38">
        <v>0.5</v>
      </c>
      <c r="W6" s="35">
        <v>1</v>
      </c>
      <c r="X6" s="36">
        <v>0.5</v>
      </c>
      <c r="Y6" s="38">
        <v>0</v>
      </c>
      <c r="Z6" s="36">
        <v>0.5</v>
      </c>
      <c r="AA6" s="35">
        <v>0.75</v>
      </c>
      <c r="AB6" s="36">
        <v>0.5</v>
      </c>
      <c r="AC6" s="35">
        <v>0.75</v>
      </c>
      <c r="AD6" s="36">
        <v>1.25</v>
      </c>
      <c r="AE6" s="38">
        <v>1.5</v>
      </c>
      <c r="AF6" s="35">
        <v>1.5</v>
      </c>
      <c r="AG6" s="35">
        <v>0.75</v>
      </c>
      <c r="AH6" s="35">
        <v>0.5</v>
      </c>
      <c r="AI6" s="35">
        <v>1.5</v>
      </c>
      <c r="AJ6" s="35">
        <v>1.5</v>
      </c>
      <c r="AK6" s="43" t="s">
        <v>90</v>
      </c>
      <c r="AL6" s="35"/>
    </row>
    <row r="7" spans="1:38" ht="22.5" customHeight="1" x14ac:dyDescent="0.25">
      <c r="A7" s="31"/>
      <c r="B7" s="25"/>
      <c r="C7" s="25"/>
      <c r="D7" s="25"/>
      <c r="E7" s="25"/>
      <c r="F7" s="25"/>
      <c r="G7" s="25"/>
      <c r="H7" s="25"/>
      <c r="I7" s="25"/>
      <c r="J7" s="39" t="s">
        <v>87</v>
      </c>
      <c r="K7" s="39" t="s">
        <v>87</v>
      </c>
      <c r="L7" s="49" t="s">
        <v>89</v>
      </c>
      <c r="M7" s="39">
        <v>2085</v>
      </c>
      <c r="N7" s="44" t="s">
        <v>94</v>
      </c>
      <c r="O7" s="36">
        <v>1.25</v>
      </c>
      <c r="P7" s="37">
        <v>1.75</v>
      </c>
      <c r="Q7" s="35">
        <v>1.5</v>
      </c>
      <c r="R7" s="36">
        <v>1.25</v>
      </c>
      <c r="S7" s="38">
        <v>1</v>
      </c>
      <c r="T7" s="35">
        <v>1.5</v>
      </c>
      <c r="U7" s="36">
        <v>1</v>
      </c>
      <c r="V7" s="38">
        <v>0.5</v>
      </c>
      <c r="W7" s="35">
        <v>0.5</v>
      </c>
      <c r="X7" s="36">
        <v>0.75</v>
      </c>
      <c r="Y7" s="35">
        <v>0</v>
      </c>
      <c r="Z7" s="36">
        <v>0.5</v>
      </c>
      <c r="AA7" s="35">
        <v>0.75</v>
      </c>
      <c r="AB7" s="36">
        <v>0.5</v>
      </c>
      <c r="AC7" s="35">
        <v>0.75</v>
      </c>
      <c r="AD7" s="36">
        <v>1.5</v>
      </c>
      <c r="AE7" s="38">
        <v>1.5</v>
      </c>
      <c r="AF7" s="35">
        <v>1.25</v>
      </c>
      <c r="AG7" s="35">
        <v>1.5</v>
      </c>
      <c r="AH7" s="35">
        <v>0.5</v>
      </c>
      <c r="AI7" s="35">
        <v>1</v>
      </c>
      <c r="AJ7" s="35">
        <v>1.25</v>
      </c>
      <c r="AK7" s="43" t="s">
        <v>90</v>
      </c>
      <c r="AL7" s="35"/>
    </row>
    <row r="8" spans="1:38" ht="22.5" customHeight="1" x14ac:dyDescent="0.25">
      <c r="A8" s="31"/>
      <c r="B8" s="25"/>
      <c r="C8" s="25"/>
      <c r="D8" s="25"/>
      <c r="E8" s="25"/>
      <c r="F8" s="25"/>
      <c r="G8" s="25"/>
      <c r="H8" s="25"/>
      <c r="I8" s="25"/>
      <c r="J8" s="39" t="s">
        <v>87</v>
      </c>
      <c r="K8" s="39" t="s">
        <v>87</v>
      </c>
      <c r="L8" s="49" t="s">
        <v>88</v>
      </c>
      <c r="M8" s="39">
        <v>7144</v>
      </c>
      <c r="N8" s="44" t="s">
        <v>95</v>
      </c>
      <c r="O8" s="36">
        <v>0.5</v>
      </c>
      <c r="P8" s="37">
        <v>0.75</v>
      </c>
      <c r="Q8" s="35">
        <v>0.75</v>
      </c>
      <c r="R8" s="36">
        <v>0.75</v>
      </c>
      <c r="S8" s="38">
        <v>0.5</v>
      </c>
      <c r="T8" s="35">
        <v>0.5</v>
      </c>
      <c r="U8" s="36">
        <v>1</v>
      </c>
      <c r="V8" s="38">
        <v>0</v>
      </c>
      <c r="W8" s="35">
        <v>0</v>
      </c>
      <c r="X8" s="36">
        <v>0.25</v>
      </c>
      <c r="Y8" s="35">
        <v>0</v>
      </c>
      <c r="Z8" s="36">
        <v>0.5</v>
      </c>
      <c r="AA8" s="35">
        <v>0.75</v>
      </c>
      <c r="AB8" s="36">
        <v>0.5</v>
      </c>
      <c r="AC8" s="35">
        <v>0.75</v>
      </c>
      <c r="AD8" s="36">
        <v>0.75</v>
      </c>
      <c r="AE8" s="38">
        <v>1</v>
      </c>
      <c r="AF8" s="35">
        <v>1</v>
      </c>
      <c r="AG8" s="35">
        <v>0.5</v>
      </c>
      <c r="AH8" s="35">
        <v>1</v>
      </c>
      <c r="AI8" s="35">
        <v>1.25</v>
      </c>
      <c r="AJ8" s="35">
        <v>1.25</v>
      </c>
      <c r="AK8" s="43" t="s">
        <v>38</v>
      </c>
      <c r="AL8" s="35"/>
    </row>
    <row r="9" spans="1:38" ht="22.5" customHeight="1" x14ac:dyDescent="0.25">
      <c r="A9" s="31"/>
      <c r="B9" s="25"/>
      <c r="C9" s="25"/>
      <c r="D9" s="25"/>
      <c r="E9" s="25"/>
      <c r="F9" s="25"/>
      <c r="G9" s="25"/>
      <c r="H9" s="25"/>
      <c r="I9" s="25"/>
      <c r="J9" s="39" t="s">
        <v>87</v>
      </c>
      <c r="K9" s="39" t="s">
        <v>87</v>
      </c>
      <c r="L9" s="49" t="s">
        <v>89</v>
      </c>
      <c r="M9" s="39">
        <v>9579</v>
      </c>
      <c r="N9" s="44" t="s">
        <v>96</v>
      </c>
      <c r="O9" s="36">
        <v>1</v>
      </c>
      <c r="P9" s="37">
        <v>1</v>
      </c>
      <c r="Q9" s="35">
        <v>1.25</v>
      </c>
      <c r="R9" s="36">
        <v>1.25</v>
      </c>
      <c r="S9" s="38">
        <v>0.75</v>
      </c>
      <c r="T9" s="35">
        <v>0.75</v>
      </c>
      <c r="U9" s="36">
        <v>0.75</v>
      </c>
      <c r="V9" s="38">
        <v>0.75</v>
      </c>
      <c r="W9" s="35">
        <v>1</v>
      </c>
      <c r="X9" s="36">
        <v>1</v>
      </c>
      <c r="Y9" s="35">
        <v>0</v>
      </c>
      <c r="Z9" s="36">
        <v>0.5</v>
      </c>
      <c r="AA9" s="35">
        <v>0.75</v>
      </c>
      <c r="AB9" s="36">
        <v>0.5</v>
      </c>
      <c r="AC9" s="35">
        <v>0.75</v>
      </c>
      <c r="AD9" s="36">
        <v>1.25</v>
      </c>
      <c r="AE9" s="38">
        <v>1.25</v>
      </c>
      <c r="AF9" s="35">
        <v>1.25</v>
      </c>
      <c r="AG9" s="35">
        <v>0.5</v>
      </c>
      <c r="AH9" s="35">
        <v>0.5</v>
      </c>
      <c r="AI9" s="35">
        <v>1.25</v>
      </c>
      <c r="AJ9" s="35">
        <v>1</v>
      </c>
      <c r="AK9" s="49" t="s">
        <v>90</v>
      </c>
      <c r="AL9" s="35"/>
    </row>
    <row r="10" spans="1:38" ht="22.5" customHeight="1" x14ac:dyDescent="0.25">
      <c r="A10" s="31"/>
      <c r="B10" s="25"/>
      <c r="C10" s="25"/>
      <c r="D10" s="25"/>
      <c r="E10" s="25"/>
      <c r="F10" s="25"/>
      <c r="G10" s="25"/>
      <c r="H10" s="25"/>
      <c r="I10" s="25"/>
      <c r="J10" s="39" t="s">
        <v>87</v>
      </c>
      <c r="K10" s="39" t="s">
        <v>87</v>
      </c>
      <c r="L10" s="49" t="s">
        <v>89</v>
      </c>
      <c r="M10" s="39">
        <v>9579</v>
      </c>
      <c r="N10" s="44" t="s">
        <v>97</v>
      </c>
      <c r="O10" s="36">
        <v>1.25</v>
      </c>
      <c r="P10" s="37">
        <v>1.25</v>
      </c>
      <c r="Q10" s="35">
        <v>1.25</v>
      </c>
      <c r="R10" s="36">
        <v>1.25</v>
      </c>
      <c r="S10" s="38">
        <v>0.75</v>
      </c>
      <c r="T10" s="35">
        <v>1</v>
      </c>
      <c r="U10" s="36">
        <v>0.75</v>
      </c>
      <c r="V10" s="38">
        <v>0.75</v>
      </c>
      <c r="W10" s="35">
        <v>1</v>
      </c>
      <c r="X10" s="36">
        <v>1</v>
      </c>
      <c r="Y10" s="35">
        <v>0</v>
      </c>
      <c r="Z10" s="36">
        <v>0.5</v>
      </c>
      <c r="AA10" s="35">
        <v>0.75</v>
      </c>
      <c r="AB10" s="36">
        <v>0.5</v>
      </c>
      <c r="AC10" s="35">
        <v>0.75</v>
      </c>
      <c r="AD10" s="36">
        <v>1.25</v>
      </c>
      <c r="AE10" s="38">
        <v>1.25</v>
      </c>
      <c r="AF10" s="35">
        <v>1.25</v>
      </c>
      <c r="AG10" s="35">
        <v>0.25</v>
      </c>
      <c r="AH10" s="35">
        <v>0.5</v>
      </c>
      <c r="AI10" s="35">
        <v>1.25</v>
      </c>
      <c r="AJ10" s="35">
        <v>1.25</v>
      </c>
      <c r="AK10" s="49" t="s">
        <v>90</v>
      </c>
      <c r="AL10" s="35"/>
    </row>
    <row r="11" spans="1:38" ht="22.5" customHeight="1" x14ac:dyDescent="0.25">
      <c r="A11" s="31"/>
      <c r="B11" s="25"/>
      <c r="C11" s="25"/>
      <c r="D11" s="25"/>
      <c r="E11" s="25"/>
      <c r="F11" s="25"/>
      <c r="G11" s="25"/>
      <c r="H11" s="25"/>
      <c r="I11" s="25"/>
      <c r="J11" s="39" t="s">
        <v>87</v>
      </c>
      <c r="K11" s="39" t="s">
        <v>87</v>
      </c>
      <c r="L11" s="49" t="s">
        <v>88</v>
      </c>
      <c r="M11" s="39">
        <v>7145</v>
      </c>
      <c r="N11" s="44" t="s">
        <v>98</v>
      </c>
      <c r="O11" s="36">
        <v>0.5</v>
      </c>
      <c r="P11" s="37">
        <v>0.75</v>
      </c>
      <c r="Q11" s="35">
        <v>0.75</v>
      </c>
      <c r="R11" s="36">
        <v>0.75</v>
      </c>
      <c r="S11" s="38">
        <v>0.5</v>
      </c>
      <c r="T11" s="35">
        <v>0.5</v>
      </c>
      <c r="U11" s="36">
        <v>1</v>
      </c>
      <c r="V11" s="38">
        <v>0</v>
      </c>
      <c r="W11" s="35">
        <v>0</v>
      </c>
      <c r="X11" s="36">
        <v>0.25</v>
      </c>
      <c r="Y11" s="35">
        <v>0</v>
      </c>
      <c r="Z11" s="36">
        <v>0.5</v>
      </c>
      <c r="AA11" s="35">
        <v>0.75</v>
      </c>
      <c r="AB11" s="36">
        <v>0.5</v>
      </c>
      <c r="AC11" s="35">
        <v>0.75</v>
      </c>
      <c r="AD11" s="36">
        <v>0.75</v>
      </c>
      <c r="AE11" s="38">
        <v>1</v>
      </c>
      <c r="AF11" s="35">
        <v>1</v>
      </c>
      <c r="AG11" s="35">
        <v>0.5</v>
      </c>
      <c r="AH11" s="35">
        <v>1</v>
      </c>
      <c r="AI11" s="35">
        <v>1.25</v>
      </c>
      <c r="AJ11" s="35">
        <v>1.25</v>
      </c>
      <c r="AK11" s="43" t="s">
        <v>38</v>
      </c>
      <c r="AL11" s="35"/>
    </row>
    <row r="12" spans="1:38" ht="22.5" customHeight="1" x14ac:dyDescent="0.25">
      <c r="A12" s="31"/>
      <c r="B12" s="25"/>
      <c r="C12" s="25"/>
      <c r="D12" s="25"/>
      <c r="E12" s="25"/>
      <c r="F12" s="25"/>
      <c r="G12" s="25"/>
      <c r="H12" s="25"/>
      <c r="I12" s="25"/>
      <c r="J12" s="39" t="s">
        <v>87</v>
      </c>
      <c r="K12" s="39" t="s">
        <v>87</v>
      </c>
      <c r="L12" s="49" t="s">
        <v>88</v>
      </c>
      <c r="M12" s="39">
        <v>7144</v>
      </c>
      <c r="N12" s="44" t="s">
        <v>99</v>
      </c>
      <c r="O12" s="36">
        <v>0.5</v>
      </c>
      <c r="P12" s="37">
        <v>1</v>
      </c>
      <c r="Q12" s="35">
        <v>1</v>
      </c>
      <c r="R12" s="36">
        <v>0.75</v>
      </c>
      <c r="S12" s="38">
        <v>1</v>
      </c>
      <c r="T12" s="35">
        <v>1</v>
      </c>
      <c r="U12" s="36">
        <v>1.5</v>
      </c>
      <c r="V12" s="38">
        <v>1</v>
      </c>
      <c r="W12" s="35">
        <v>1</v>
      </c>
      <c r="X12" s="36">
        <v>1</v>
      </c>
      <c r="Y12" s="35">
        <v>0</v>
      </c>
      <c r="Z12" s="36">
        <v>0.5</v>
      </c>
      <c r="AA12" s="35">
        <v>0.75</v>
      </c>
      <c r="AB12" s="36">
        <v>0.5</v>
      </c>
      <c r="AC12" s="35">
        <v>0.75</v>
      </c>
      <c r="AD12" s="36">
        <v>1</v>
      </c>
      <c r="AE12" s="38">
        <v>1.25</v>
      </c>
      <c r="AF12" s="35">
        <v>1.25</v>
      </c>
      <c r="AG12" s="35">
        <v>0.5</v>
      </c>
      <c r="AH12" s="35">
        <v>0.25</v>
      </c>
      <c r="AI12" s="35">
        <v>2</v>
      </c>
      <c r="AJ12" s="35">
        <v>1</v>
      </c>
      <c r="AK12" s="49" t="s">
        <v>38</v>
      </c>
      <c r="AL12" s="35" t="s">
        <v>101</v>
      </c>
    </row>
    <row r="13" spans="1:38" ht="22.5" customHeight="1" x14ac:dyDescent="0.25">
      <c r="A13" s="31"/>
      <c r="B13" s="25"/>
      <c r="C13" s="25"/>
      <c r="D13" s="25"/>
      <c r="E13" s="25"/>
      <c r="F13" s="25"/>
      <c r="G13" s="25"/>
      <c r="H13" s="25"/>
      <c r="I13" s="25"/>
      <c r="J13" s="39" t="s">
        <v>87</v>
      </c>
      <c r="K13" s="39" t="s">
        <v>87</v>
      </c>
      <c r="L13" s="49" t="s">
        <v>89</v>
      </c>
      <c r="M13" s="39">
        <v>2085</v>
      </c>
      <c r="N13" s="44" t="s">
        <v>100</v>
      </c>
      <c r="O13" s="36">
        <v>2</v>
      </c>
      <c r="P13" s="37">
        <v>1.5</v>
      </c>
      <c r="Q13" s="35">
        <v>1.5</v>
      </c>
      <c r="R13" s="35">
        <v>1</v>
      </c>
      <c r="S13" s="38">
        <v>1</v>
      </c>
      <c r="T13" s="35">
        <v>1</v>
      </c>
      <c r="U13" s="36">
        <v>1.25</v>
      </c>
      <c r="V13" s="38">
        <v>1.5</v>
      </c>
      <c r="W13" s="35">
        <v>1.25</v>
      </c>
      <c r="X13" s="36">
        <v>1.25</v>
      </c>
      <c r="Y13" s="35">
        <v>0</v>
      </c>
      <c r="Z13" s="36">
        <v>0.5</v>
      </c>
      <c r="AA13" s="35">
        <v>0.75</v>
      </c>
      <c r="AB13" s="36">
        <v>0.5</v>
      </c>
      <c r="AC13" s="35">
        <v>0.75</v>
      </c>
      <c r="AD13" s="36">
        <v>0.75</v>
      </c>
      <c r="AE13" s="38">
        <v>1</v>
      </c>
      <c r="AF13" s="35">
        <v>1</v>
      </c>
      <c r="AG13" s="35">
        <v>0.25</v>
      </c>
      <c r="AH13" s="35">
        <v>0.25</v>
      </c>
      <c r="AI13" s="35">
        <v>1.5</v>
      </c>
      <c r="AJ13" s="43">
        <v>1.5</v>
      </c>
      <c r="AK13" s="49" t="s">
        <v>90</v>
      </c>
      <c r="AL13" s="35" t="s">
        <v>101</v>
      </c>
    </row>
    <row r="14" spans="1:38" ht="22.5" customHeight="1" x14ac:dyDescent="0.25">
      <c r="A14" s="31"/>
      <c r="B14" s="25"/>
      <c r="C14" s="25"/>
      <c r="D14" s="25"/>
      <c r="E14" s="25"/>
      <c r="F14" s="25"/>
      <c r="G14" s="25"/>
      <c r="H14" s="25"/>
      <c r="I14" s="25"/>
      <c r="J14" s="39" t="s">
        <v>87</v>
      </c>
      <c r="K14" s="39" t="s">
        <v>87</v>
      </c>
      <c r="L14" s="49" t="s">
        <v>89</v>
      </c>
      <c r="M14" s="39">
        <v>9579</v>
      </c>
      <c r="N14" s="44" t="s">
        <v>102</v>
      </c>
      <c r="O14" s="36">
        <v>1.5</v>
      </c>
      <c r="P14" s="37">
        <v>1.5</v>
      </c>
      <c r="Q14" s="35">
        <v>1.5</v>
      </c>
      <c r="R14" s="36">
        <v>1.25</v>
      </c>
      <c r="S14" s="38">
        <v>1</v>
      </c>
      <c r="T14" s="35">
        <v>1.5</v>
      </c>
      <c r="U14" s="36">
        <v>1</v>
      </c>
      <c r="V14" s="38">
        <v>0.75</v>
      </c>
      <c r="W14" s="35">
        <v>0.75</v>
      </c>
      <c r="X14" s="45">
        <v>0.5</v>
      </c>
      <c r="Y14" s="35">
        <v>0</v>
      </c>
      <c r="Z14" s="36">
        <v>0.5</v>
      </c>
      <c r="AA14" s="35">
        <v>0.75</v>
      </c>
      <c r="AB14" s="36">
        <v>0.5</v>
      </c>
      <c r="AC14" s="35">
        <v>0.75</v>
      </c>
      <c r="AD14" s="36">
        <v>1</v>
      </c>
      <c r="AE14" s="38">
        <v>1.25</v>
      </c>
      <c r="AF14" s="35">
        <v>1.25</v>
      </c>
      <c r="AG14" s="35">
        <v>0.5</v>
      </c>
      <c r="AH14" s="35">
        <v>0.25</v>
      </c>
      <c r="AI14" s="35">
        <v>1.5</v>
      </c>
      <c r="AJ14" s="35">
        <v>1.5</v>
      </c>
      <c r="AK14" s="49" t="s">
        <v>90</v>
      </c>
      <c r="AL14" s="35"/>
    </row>
    <row r="15" spans="1:38" ht="22.5" customHeight="1" x14ac:dyDescent="0.25">
      <c r="A15" s="31"/>
      <c r="B15" s="25"/>
      <c r="C15" s="25"/>
      <c r="D15" s="25"/>
      <c r="E15" s="25"/>
      <c r="F15" s="25"/>
      <c r="G15" s="25"/>
      <c r="H15" s="25"/>
      <c r="I15" s="25"/>
      <c r="J15" s="39" t="s">
        <v>87</v>
      </c>
      <c r="K15" s="39" t="s">
        <v>87</v>
      </c>
      <c r="L15" s="49" t="s">
        <v>88</v>
      </c>
      <c r="M15" s="39">
        <v>7141</v>
      </c>
      <c r="N15" s="44" t="s">
        <v>103</v>
      </c>
      <c r="O15" s="36">
        <v>0.25</v>
      </c>
      <c r="P15" s="37">
        <v>1.25</v>
      </c>
      <c r="Q15" s="35">
        <v>1.25</v>
      </c>
      <c r="R15" s="36">
        <v>1.5</v>
      </c>
      <c r="S15" s="38">
        <v>1.5</v>
      </c>
      <c r="T15" s="35">
        <v>1</v>
      </c>
      <c r="U15" s="36">
        <v>1.25</v>
      </c>
      <c r="V15" s="38">
        <v>0</v>
      </c>
      <c r="W15" s="35">
        <v>0</v>
      </c>
      <c r="X15" s="36">
        <v>0.5</v>
      </c>
      <c r="Y15" s="35">
        <v>0</v>
      </c>
      <c r="Z15" s="36">
        <v>0.5</v>
      </c>
      <c r="AA15" s="35">
        <v>0.75</v>
      </c>
      <c r="AB15" s="36">
        <v>0.5</v>
      </c>
      <c r="AC15" s="35">
        <v>0.75</v>
      </c>
      <c r="AD15" s="36">
        <v>0.75</v>
      </c>
      <c r="AE15" s="38">
        <v>0.75</v>
      </c>
      <c r="AF15" s="35">
        <v>0.75</v>
      </c>
      <c r="AG15" s="35">
        <v>0.25</v>
      </c>
      <c r="AH15" s="35">
        <v>0.5</v>
      </c>
      <c r="AI15" s="35">
        <v>1.75</v>
      </c>
      <c r="AJ15" s="35">
        <v>1.5</v>
      </c>
      <c r="AK15" s="49" t="s">
        <v>90</v>
      </c>
      <c r="AL15" s="35" t="s">
        <v>101</v>
      </c>
    </row>
    <row r="16" spans="1:38" ht="22.5" customHeight="1" x14ac:dyDescent="0.25">
      <c r="A16" s="31"/>
      <c r="B16" s="25"/>
      <c r="C16" s="25"/>
      <c r="D16" s="25"/>
      <c r="E16" s="25"/>
      <c r="F16" s="25"/>
      <c r="G16" s="25"/>
      <c r="H16" s="25"/>
      <c r="I16" s="25"/>
      <c r="J16" s="39" t="s">
        <v>87</v>
      </c>
      <c r="K16" s="39" t="s">
        <v>87</v>
      </c>
      <c r="L16" s="49" t="s">
        <v>89</v>
      </c>
      <c r="M16" s="39">
        <v>9579</v>
      </c>
      <c r="N16" s="44" t="s">
        <v>104</v>
      </c>
      <c r="O16" s="36">
        <v>0.5</v>
      </c>
      <c r="P16" s="37">
        <v>0.75</v>
      </c>
      <c r="Q16" s="35">
        <v>0.75</v>
      </c>
      <c r="R16" s="36">
        <v>2</v>
      </c>
      <c r="S16" s="38">
        <v>1.5</v>
      </c>
      <c r="T16" s="35">
        <v>1.25</v>
      </c>
      <c r="U16" s="36">
        <v>1</v>
      </c>
      <c r="V16" s="38">
        <v>1</v>
      </c>
      <c r="W16" s="35">
        <v>1.25</v>
      </c>
      <c r="X16" s="36">
        <v>0.25</v>
      </c>
      <c r="Y16" s="35">
        <v>0.25</v>
      </c>
      <c r="Z16" s="36">
        <v>0.5</v>
      </c>
      <c r="AA16" s="35">
        <v>0.75</v>
      </c>
      <c r="AB16" s="36">
        <v>0.5</v>
      </c>
      <c r="AC16" s="35">
        <v>0.75</v>
      </c>
      <c r="AD16" s="36">
        <v>1.25</v>
      </c>
      <c r="AE16" s="38">
        <v>1.25</v>
      </c>
      <c r="AF16" s="35">
        <v>1.25</v>
      </c>
      <c r="AG16" s="35">
        <v>0.75</v>
      </c>
      <c r="AH16" s="35">
        <v>0.25</v>
      </c>
      <c r="AI16" s="35">
        <v>1.5</v>
      </c>
      <c r="AJ16" s="35">
        <v>1.25</v>
      </c>
      <c r="AK16" s="49" t="s">
        <v>38</v>
      </c>
      <c r="AL16" s="35" t="s">
        <v>101</v>
      </c>
    </row>
    <row r="17" spans="1:38" ht="22.5" customHeight="1" x14ac:dyDescent="0.25">
      <c r="A17" s="31"/>
      <c r="B17" s="25"/>
      <c r="C17" s="25"/>
      <c r="D17" s="25"/>
      <c r="E17" s="25"/>
      <c r="F17" s="25"/>
      <c r="G17" s="25"/>
      <c r="H17" s="25"/>
      <c r="I17" s="25"/>
      <c r="J17" s="39" t="s">
        <v>87</v>
      </c>
      <c r="K17" s="39" t="s">
        <v>87</v>
      </c>
      <c r="L17" s="49" t="s">
        <v>88</v>
      </c>
      <c r="M17" s="39">
        <v>7145</v>
      </c>
      <c r="N17" s="44" t="s">
        <v>105</v>
      </c>
      <c r="O17" s="36">
        <v>0.25</v>
      </c>
      <c r="P17" s="37">
        <v>1.25</v>
      </c>
      <c r="Q17" s="35">
        <v>1.25</v>
      </c>
      <c r="R17" s="36">
        <v>1.5</v>
      </c>
      <c r="S17" s="38">
        <v>1.5</v>
      </c>
      <c r="T17" s="35">
        <v>1</v>
      </c>
      <c r="U17" s="36">
        <v>1.25</v>
      </c>
      <c r="V17" s="38">
        <v>0</v>
      </c>
      <c r="W17" s="35">
        <v>0</v>
      </c>
      <c r="X17" s="36">
        <v>0.5</v>
      </c>
      <c r="Y17" s="35">
        <v>0</v>
      </c>
      <c r="Z17" s="36">
        <v>0.5</v>
      </c>
      <c r="AA17" s="35">
        <v>0.75</v>
      </c>
      <c r="AB17" s="36">
        <v>0.5</v>
      </c>
      <c r="AC17" s="35">
        <v>0.75</v>
      </c>
      <c r="AD17" s="36">
        <v>0.75</v>
      </c>
      <c r="AE17" s="38">
        <v>0.75</v>
      </c>
      <c r="AF17" s="35">
        <v>0.75</v>
      </c>
      <c r="AG17" s="35">
        <v>0.25</v>
      </c>
      <c r="AH17" s="35">
        <v>0.5</v>
      </c>
      <c r="AI17" s="35">
        <v>1.75</v>
      </c>
      <c r="AJ17" s="35">
        <v>1.5</v>
      </c>
      <c r="AK17" s="49" t="s">
        <v>90</v>
      </c>
      <c r="AL17" s="35"/>
    </row>
    <row r="18" spans="1:38" ht="22.5" customHeight="1" x14ac:dyDescent="0.25">
      <c r="A18" s="31"/>
      <c r="B18" s="25"/>
      <c r="C18" s="25"/>
      <c r="D18" s="25"/>
      <c r="E18" s="25"/>
      <c r="F18" s="25"/>
      <c r="G18" s="25"/>
      <c r="H18" s="25"/>
      <c r="I18" s="25"/>
      <c r="J18" s="39" t="s">
        <v>87</v>
      </c>
      <c r="K18" s="39" t="s">
        <v>87</v>
      </c>
      <c r="L18" s="49" t="s">
        <v>89</v>
      </c>
      <c r="M18" s="39">
        <v>9579</v>
      </c>
      <c r="N18" s="44" t="s">
        <v>106</v>
      </c>
      <c r="O18" s="36">
        <v>0.75</v>
      </c>
      <c r="P18" s="37">
        <v>0.75</v>
      </c>
      <c r="Q18" s="35">
        <v>0.75</v>
      </c>
      <c r="R18" s="36">
        <v>2</v>
      </c>
      <c r="S18" s="38">
        <v>1.5</v>
      </c>
      <c r="T18" s="35">
        <v>1.25</v>
      </c>
      <c r="U18" s="36">
        <v>1</v>
      </c>
      <c r="V18" s="38">
        <v>1</v>
      </c>
      <c r="W18" s="35">
        <v>1.25</v>
      </c>
      <c r="X18" s="36">
        <v>0.25</v>
      </c>
      <c r="Y18" s="35">
        <v>0.25</v>
      </c>
      <c r="Z18" s="36">
        <v>0.5</v>
      </c>
      <c r="AA18" s="35">
        <v>0.75</v>
      </c>
      <c r="AB18" s="36">
        <v>0.5</v>
      </c>
      <c r="AC18" s="35">
        <v>0.75</v>
      </c>
      <c r="AD18" s="36">
        <v>1.25</v>
      </c>
      <c r="AE18" s="38">
        <v>1.25</v>
      </c>
      <c r="AF18" s="35">
        <v>1.25</v>
      </c>
      <c r="AG18" s="35">
        <v>0.75</v>
      </c>
      <c r="AH18" s="35">
        <v>0.25</v>
      </c>
      <c r="AI18" s="35">
        <v>1.25</v>
      </c>
      <c r="AJ18" s="35">
        <v>1.25</v>
      </c>
      <c r="AK18" s="49" t="s">
        <v>38</v>
      </c>
      <c r="AL18" s="35"/>
    </row>
    <row r="19" spans="1:38" ht="22.5" customHeight="1" x14ac:dyDescent="0.25">
      <c r="A19" s="31"/>
      <c r="B19" s="25"/>
      <c r="C19" s="25"/>
      <c r="D19" s="25"/>
      <c r="E19" s="25"/>
      <c r="F19" s="25"/>
      <c r="G19" s="25"/>
      <c r="H19" s="25"/>
      <c r="I19" s="25"/>
      <c r="J19" s="39" t="s">
        <v>87</v>
      </c>
      <c r="K19" s="39" t="s">
        <v>87</v>
      </c>
      <c r="L19" s="49" t="s">
        <v>89</v>
      </c>
      <c r="M19" s="39">
        <v>9579</v>
      </c>
      <c r="N19" s="44" t="s">
        <v>112</v>
      </c>
      <c r="O19" s="36">
        <v>0.5</v>
      </c>
      <c r="P19" s="37">
        <v>1.75</v>
      </c>
      <c r="Q19" s="35">
        <v>1.75</v>
      </c>
      <c r="R19" s="36">
        <v>2.25</v>
      </c>
      <c r="S19" s="38">
        <v>1.5</v>
      </c>
      <c r="T19" s="35">
        <v>2</v>
      </c>
      <c r="U19" s="36">
        <v>1.5</v>
      </c>
      <c r="V19" s="38">
        <v>0</v>
      </c>
      <c r="W19" s="35">
        <v>0</v>
      </c>
      <c r="X19" s="36">
        <v>1.25</v>
      </c>
      <c r="Y19" s="35">
        <v>0.5</v>
      </c>
      <c r="Z19" s="36">
        <v>0.5</v>
      </c>
      <c r="AA19" s="35">
        <v>0.75</v>
      </c>
      <c r="AB19" s="36">
        <v>0.5</v>
      </c>
      <c r="AC19" s="35">
        <v>0.75</v>
      </c>
      <c r="AD19" s="36">
        <v>1</v>
      </c>
      <c r="AE19" s="38">
        <v>1.5</v>
      </c>
      <c r="AF19" s="35">
        <v>1.5</v>
      </c>
      <c r="AG19" s="35">
        <v>0.75</v>
      </c>
      <c r="AH19" s="35">
        <v>1.5</v>
      </c>
      <c r="AI19" s="35">
        <v>1.75</v>
      </c>
      <c r="AJ19" s="35">
        <v>1</v>
      </c>
      <c r="AK19" s="49" t="s">
        <v>38</v>
      </c>
      <c r="AL19" s="35"/>
    </row>
    <row r="20" spans="1:38" ht="22.5" customHeight="1" x14ac:dyDescent="0.25">
      <c r="A20" s="31"/>
      <c r="B20" s="25"/>
      <c r="C20" s="25"/>
      <c r="D20" s="25"/>
      <c r="E20" s="25"/>
      <c r="F20" s="25"/>
      <c r="G20" s="25"/>
      <c r="H20" s="25"/>
      <c r="I20" s="25"/>
      <c r="J20" s="39" t="s">
        <v>87</v>
      </c>
      <c r="K20" s="39" t="s">
        <v>87</v>
      </c>
      <c r="L20" s="49" t="s">
        <v>89</v>
      </c>
      <c r="M20" s="39">
        <v>2085</v>
      </c>
      <c r="N20" s="44" t="s">
        <v>113</v>
      </c>
      <c r="O20" s="36">
        <v>1.75</v>
      </c>
      <c r="P20" s="37">
        <v>1.75</v>
      </c>
      <c r="Q20" s="35">
        <v>1.75</v>
      </c>
      <c r="R20" s="36">
        <v>1.5</v>
      </c>
      <c r="S20" s="38">
        <v>1</v>
      </c>
      <c r="T20" s="35">
        <v>1.75</v>
      </c>
      <c r="U20" s="36">
        <v>0.5</v>
      </c>
      <c r="V20" s="38">
        <v>1.25</v>
      </c>
      <c r="W20" s="35">
        <v>1.75</v>
      </c>
      <c r="X20" s="36">
        <v>0.75</v>
      </c>
      <c r="Y20" s="35">
        <v>0.25</v>
      </c>
      <c r="Z20" s="36">
        <v>0.5</v>
      </c>
      <c r="AA20" s="35">
        <v>1</v>
      </c>
      <c r="AB20" s="36">
        <v>0.5</v>
      </c>
      <c r="AC20" s="35">
        <v>0.75</v>
      </c>
      <c r="AD20" s="36">
        <v>1</v>
      </c>
      <c r="AE20" s="38">
        <v>1</v>
      </c>
      <c r="AF20" s="35">
        <v>1</v>
      </c>
      <c r="AG20" s="35">
        <v>0.25</v>
      </c>
      <c r="AH20" s="35">
        <v>0.75</v>
      </c>
      <c r="AI20" s="35">
        <v>0.5</v>
      </c>
      <c r="AJ20" s="35">
        <v>1.25</v>
      </c>
      <c r="AK20" s="49" t="s">
        <v>90</v>
      </c>
      <c r="AL20" s="35" t="s">
        <v>114</v>
      </c>
    </row>
    <row r="21" spans="1:38" ht="22.5" customHeight="1" x14ac:dyDescent="0.25">
      <c r="A21" s="31"/>
      <c r="B21" s="25"/>
      <c r="C21" s="25"/>
      <c r="D21" s="25"/>
      <c r="E21" s="25"/>
      <c r="F21" s="25"/>
      <c r="G21" s="25"/>
      <c r="H21" s="25"/>
      <c r="I21" s="25"/>
      <c r="J21" s="39" t="s">
        <v>107</v>
      </c>
      <c r="K21" s="39" t="s">
        <v>87</v>
      </c>
      <c r="L21" s="49" t="s">
        <v>108</v>
      </c>
      <c r="M21" s="39">
        <v>7140</v>
      </c>
      <c r="N21" s="44" t="s">
        <v>109</v>
      </c>
      <c r="O21" s="36">
        <v>0.25</v>
      </c>
      <c r="P21" s="37">
        <v>0.25</v>
      </c>
      <c r="Q21" s="35">
        <v>1.25</v>
      </c>
      <c r="R21" s="36">
        <v>1.75</v>
      </c>
      <c r="S21" s="38">
        <v>0.75</v>
      </c>
      <c r="T21" s="35">
        <v>1</v>
      </c>
      <c r="U21" s="36">
        <v>1.25</v>
      </c>
      <c r="V21" s="38">
        <v>0.25</v>
      </c>
      <c r="W21" s="35">
        <v>0</v>
      </c>
      <c r="X21" s="36">
        <v>0.75</v>
      </c>
      <c r="Y21" s="35">
        <v>0</v>
      </c>
      <c r="Z21" s="36">
        <v>0.5</v>
      </c>
      <c r="AA21" s="35">
        <v>0.75</v>
      </c>
      <c r="AB21" s="36">
        <v>0.5</v>
      </c>
      <c r="AC21" s="35">
        <v>0.75</v>
      </c>
      <c r="AD21" s="36">
        <v>1</v>
      </c>
      <c r="AE21" s="38">
        <v>1</v>
      </c>
      <c r="AF21" s="35">
        <v>1</v>
      </c>
      <c r="AG21" s="35">
        <v>0.5</v>
      </c>
      <c r="AH21" s="35">
        <v>0</v>
      </c>
      <c r="AI21" s="35">
        <v>1.75</v>
      </c>
      <c r="AJ21" s="35">
        <v>1</v>
      </c>
      <c r="AK21" s="49" t="s">
        <v>38</v>
      </c>
      <c r="AL21" s="35"/>
    </row>
    <row r="22" spans="1:38" ht="22.5" customHeight="1" x14ac:dyDescent="0.25">
      <c r="A22" s="31"/>
      <c r="B22" s="25"/>
      <c r="C22" s="25"/>
      <c r="D22" s="25"/>
      <c r="E22" s="25"/>
      <c r="F22" s="25"/>
      <c r="G22" s="25"/>
      <c r="H22" s="25"/>
      <c r="I22" s="25"/>
      <c r="J22" s="39" t="s">
        <v>87</v>
      </c>
      <c r="K22" s="39" t="s">
        <v>111</v>
      </c>
      <c r="L22" s="49" t="s">
        <v>89</v>
      </c>
      <c r="M22" s="39">
        <v>9579</v>
      </c>
      <c r="N22" s="44" t="s">
        <v>110</v>
      </c>
      <c r="O22" s="36">
        <v>0.25</v>
      </c>
      <c r="P22" s="37">
        <v>0.5</v>
      </c>
      <c r="Q22" s="35">
        <v>0</v>
      </c>
      <c r="R22" s="36">
        <v>2.25</v>
      </c>
      <c r="S22" s="38">
        <v>1</v>
      </c>
      <c r="T22" s="35">
        <v>1.5</v>
      </c>
      <c r="U22" s="36">
        <v>1</v>
      </c>
      <c r="V22" s="38">
        <v>1</v>
      </c>
      <c r="W22" s="35">
        <v>1</v>
      </c>
      <c r="X22" s="36">
        <v>0.5</v>
      </c>
      <c r="Y22" s="35">
        <v>0.25</v>
      </c>
      <c r="Z22" s="36">
        <v>0.5</v>
      </c>
      <c r="AA22" s="35">
        <v>0.75</v>
      </c>
      <c r="AB22" s="36">
        <v>0.5</v>
      </c>
      <c r="AC22" s="35">
        <v>0.75</v>
      </c>
      <c r="AD22" s="36">
        <v>1.5</v>
      </c>
      <c r="AE22" s="38">
        <v>1.5</v>
      </c>
      <c r="AF22" s="35">
        <v>1.5</v>
      </c>
      <c r="AG22" s="35">
        <v>1</v>
      </c>
      <c r="AH22" s="35">
        <v>0</v>
      </c>
      <c r="AI22" s="35">
        <v>2</v>
      </c>
      <c r="AJ22" s="35">
        <v>2.25</v>
      </c>
      <c r="AK22" s="49" t="s">
        <v>90</v>
      </c>
      <c r="AL22" s="35" t="s">
        <v>115</v>
      </c>
    </row>
    <row r="23" spans="1:38" ht="22.5" customHeight="1" x14ac:dyDescent="0.25">
      <c r="A23" s="31"/>
      <c r="B23" s="25"/>
      <c r="C23" s="25"/>
      <c r="D23" s="25"/>
      <c r="E23" s="25"/>
      <c r="F23" s="25"/>
      <c r="G23" s="25"/>
      <c r="H23" s="25"/>
      <c r="I23" s="25"/>
      <c r="J23" s="39" t="s">
        <v>87</v>
      </c>
      <c r="K23" s="39" t="s">
        <v>87</v>
      </c>
      <c r="L23" s="49" t="s">
        <v>89</v>
      </c>
      <c r="M23" s="39">
        <v>9579</v>
      </c>
      <c r="N23" s="44" t="s">
        <v>116</v>
      </c>
      <c r="O23" s="36">
        <v>0.25</v>
      </c>
      <c r="P23" s="37">
        <v>0</v>
      </c>
      <c r="Q23" s="35">
        <v>0</v>
      </c>
      <c r="R23" s="36">
        <v>1.25</v>
      </c>
      <c r="S23" s="38">
        <v>0</v>
      </c>
      <c r="T23" s="35">
        <v>0.75</v>
      </c>
      <c r="U23" s="36">
        <v>1.25</v>
      </c>
      <c r="V23" s="38">
        <v>1.5</v>
      </c>
      <c r="W23" s="35">
        <v>2</v>
      </c>
      <c r="X23" s="36">
        <v>0.5</v>
      </c>
      <c r="Y23" s="35">
        <v>0</v>
      </c>
      <c r="Z23" s="36">
        <v>0.5</v>
      </c>
      <c r="AA23" s="35">
        <v>0.75</v>
      </c>
      <c r="AB23" s="36">
        <v>0.5</v>
      </c>
      <c r="AC23" s="35">
        <v>0.75</v>
      </c>
      <c r="AD23" s="36">
        <v>1.5</v>
      </c>
      <c r="AE23" s="38">
        <v>1.75</v>
      </c>
      <c r="AF23" s="35">
        <v>1.75</v>
      </c>
      <c r="AG23" s="35">
        <v>0.5</v>
      </c>
      <c r="AH23" s="35">
        <v>0</v>
      </c>
      <c r="AI23" s="35">
        <v>1.25</v>
      </c>
      <c r="AJ23" s="35">
        <v>2</v>
      </c>
      <c r="AK23" s="49" t="s">
        <v>90</v>
      </c>
      <c r="AL23" s="35"/>
    </row>
    <row r="24" spans="1:38" ht="22.5" customHeight="1" x14ac:dyDescent="0.25">
      <c r="A24" s="31"/>
      <c r="B24" s="25"/>
      <c r="C24" s="25"/>
      <c r="D24" s="25"/>
      <c r="E24" s="25"/>
      <c r="F24" s="25"/>
      <c r="G24" s="25"/>
      <c r="H24" s="25"/>
      <c r="I24" s="25"/>
      <c r="J24" s="39" t="s">
        <v>107</v>
      </c>
      <c r="K24" s="39" t="s">
        <v>87</v>
      </c>
      <c r="L24" s="49" t="s">
        <v>108</v>
      </c>
      <c r="M24" s="39">
        <v>7140</v>
      </c>
      <c r="N24" s="44" t="s">
        <v>117</v>
      </c>
      <c r="O24" s="36">
        <v>0.25</v>
      </c>
      <c r="P24" s="37">
        <v>1</v>
      </c>
      <c r="Q24" s="35">
        <v>1.25</v>
      </c>
      <c r="R24" s="36">
        <v>1.25</v>
      </c>
      <c r="S24" s="38">
        <v>0.75</v>
      </c>
      <c r="T24" s="35">
        <v>0.75</v>
      </c>
      <c r="U24" s="36">
        <v>1.25</v>
      </c>
      <c r="V24" s="38">
        <v>0</v>
      </c>
      <c r="W24" s="35">
        <v>0</v>
      </c>
      <c r="X24" s="36">
        <v>0.25</v>
      </c>
      <c r="Y24" s="35">
        <v>0</v>
      </c>
      <c r="Z24" s="36">
        <v>0.5</v>
      </c>
      <c r="AA24" s="35">
        <v>0.75</v>
      </c>
      <c r="AB24" s="36">
        <v>0.5</v>
      </c>
      <c r="AC24" s="35">
        <v>0.75</v>
      </c>
      <c r="AD24" s="36">
        <v>1</v>
      </c>
      <c r="AE24" s="38">
        <v>1</v>
      </c>
      <c r="AF24" s="35">
        <v>1</v>
      </c>
      <c r="AG24" s="35">
        <v>0.75</v>
      </c>
      <c r="AH24" s="35">
        <v>0</v>
      </c>
      <c r="AI24" s="35">
        <v>1.75</v>
      </c>
      <c r="AJ24" s="35">
        <v>1</v>
      </c>
      <c r="AK24" s="49" t="s">
        <v>38</v>
      </c>
      <c r="AL24" s="35"/>
    </row>
    <row r="25" spans="1:38" ht="22.5" customHeight="1" x14ac:dyDescent="0.25">
      <c r="A25" s="31"/>
      <c r="B25" s="25"/>
      <c r="C25" s="25"/>
      <c r="D25" s="25"/>
      <c r="E25" s="25"/>
      <c r="F25" s="25"/>
      <c r="G25" s="25"/>
      <c r="H25" s="25"/>
      <c r="I25" s="25"/>
      <c r="J25" s="39" t="s">
        <v>107</v>
      </c>
      <c r="K25" s="39" t="s">
        <v>107</v>
      </c>
      <c r="L25" s="49" t="s">
        <v>119</v>
      </c>
      <c r="M25" s="39">
        <v>9579</v>
      </c>
      <c r="N25" s="44" t="s">
        <v>120</v>
      </c>
      <c r="O25" s="36">
        <v>0.25</v>
      </c>
      <c r="P25" s="37">
        <v>1</v>
      </c>
      <c r="Q25" s="35">
        <v>1</v>
      </c>
      <c r="R25" s="36">
        <v>2.5</v>
      </c>
      <c r="S25" s="38">
        <v>0.5</v>
      </c>
      <c r="T25" s="35">
        <v>1</v>
      </c>
      <c r="U25" s="36">
        <v>1</v>
      </c>
      <c r="V25" s="38">
        <v>1</v>
      </c>
      <c r="W25" s="35">
        <v>1.5</v>
      </c>
      <c r="X25" s="36">
        <v>0.5</v>
      </c>
      <c r="Y25" s="35">
        <v>0</v>
      </c>
      <c r="Z25" s="36">
        <v>0.5</v>
      </c>
      <c r="AA25" s="35">
        <v>0.75</v>
      </c>
      <c r="AB25" s="36">
        <v>0.5</v>
      </c>
      <c r="AC25" s="35">
        <v>0.75</v>
      </c>
      <c r="AD25" s="36">
        <v>1</v>
      </c>
      <c r="AE25" s="38">
        <v>1.5</v>
      </c>
      <c r="AF25" s="35">
        <v>1.5</v>
      </c>
      <c r="AG25" s="35">
        <v>0.25</v>
      </c>
      <c r="AH25" s="35">
        <v>0.5</v>
      </c>
      <c r="AI25" s="35">
        <v>1.5</v>
      </c>
      <c r="AJ25" s="35">
        <v>1.75</v>
      </c>
      <c r="AK25" s="49" t="s">
        <v>90</v>
      </c>
      <c r="AL25" s="35"/>
    </row>
    <row r="26" spans="1:38" ht="22.5" customHeight="1" x14ac:dyDescent="0.25">
      <c r="A26" s="31"/>
      <c r="B26" s="25"/>
      <c r="C26" s="25"/>
      <c r="D26" s="25"/>
      <c r="E26" s="25"/>
      <c r="F26" s="25"/>
      <c r="G26" s="25"/>
      <c r="H26" s="25"/>
      <c r="I26" s="25"/>
      <c r="J26" s="39" t="s">
        <v>87</v>
      </c>
      <c r="K26" s="39" t="s">
        <v>87</v>
      </c>
      <c r="L26" s="49" t="s">
        <v>89</v>
      </c>
      <c r="M26" s="39">
        <v>9579</v>
      </c>
      <c r="N26" s="44" t="s">
        <v>121</v>
      </c>
      <c r="O26" s="36">
        <v>0</v>
      </c>
      <c r="P26" s="37">
        <v>0</v>
      </c>
      <c r="Q26" s="35">
        <v>0</v>
      </c>
      <c r="R26" s="36">
        <v>1.5</v>
      </c>
      <c r="S26" s="38">
        <v>0.5</v>
      </c>
      <c r="T26" s="35">
        <v>1</v>
      </c>
      <c r="U26" s="36">
        <v>1.75</v>
      </c>
      <c r="V26" s="38">
        <v>1.5</v>
      </c>
      <c r="W26" s="35">
        <v>2</v>
      </c>
      <c r="X26" s="36">
        <v>0.5</v>
      </c>
      <c r="Y26" s="35">
        <v>0</v>
      </c>
      <c r="Z26" s="36">
        <v>0.5</v>
      </c>
      <c r="AA26" s="35">
        <v>0.75</v>
      </c>
      <c r="AB26" s="36">
        <v>0.5</v>
      </c>
      <c r="AC26" s="35">
        <v>0.75</v>
      </c>
      <c r="AD26" s="36">
        <v>1.5</v>
      </c>
      <c r="AE26" s="38">
        <v>1.5</v>
      </c>
      <c r="AF26" s="35">
        <v>1.25</v>
      </c>
      <c r="AG26" s="35">
        <v>1.25</v>
      </c>
      <c r="AH26" s="35">
        <v>0</v>
      </c>
      <c r="AI26" s="35">
        <v>1.5</v>
      </c>
      <c r="AJ26" s="35">
        <v>1.75</v>
      </c>
      <c r="AK26" s="49" t="s">
        <v>90</v>
      </c>
      <c r="AL26" s="35"/>
    </row>
    <row r="27" spans="1:38" ht="22.5" customHeight="1" x14ac:dyDescent="0.25">
      <c r="A27" s="31"/>
      <c r="B27" s="25"/>
      <c r="C27" s="25"/>
      <c r="D27" s="25"/>
      <c r="E27" s="25"/>
      <c r="F27" s="25"/>
      <c r="G27" s="25"/>
      <c r="H27" s="25"/>
      <c r="I27" s="25"/>
      <c r="J27" s="39" t="s">
        <v>87</v>
      </c>
      <c r="K27" s="39" t="s">
        <v>87</v>
      </c>
      <c r="L27" s="49" t="s">
        <v>88</v>
      </c>
      <c r="M27" s="39">
        <v>7149</v>
      </c>
      <c r="N27" s="44" t="s">
        <v>122</v>
      </c>
      <c r="O27" s="36">
        <v>0.5</v>
      </c>
      <c r="P27" s="37">
        <v>1.5</v>
      </c>
      <c r="Q27" s="35">
        <v>1.5</v>
      </c>
      <c r="R27" s="36">
        <v>1.5</v>
      </c>
      <c r="S27" s="38">
        <v>1.25</v>
      </c>
      <c r="T27" s="35">
        <v>1</v>
      </c>
      <c r="U27" s="36">
        <v>1.25</v>
      </c>
      <c r="V27" s="38">
        <v>0</v>
      </c>
      <c r="W27" s="35">
        <v>0</v>
      </c>
      <c r="X27" s="36">
        <v>0.25</v>
      </c>
      <c r="Y27" s="35">
        <v>0</v>
      </c>
      <c r="Z27" s="36">
        <v>0.5</v>
      </c>
      <c r="AA27" s="35">
        <v>0.75</v>
      </c>
      <c r="AB27" s="36">
        <v>0.5</v>
      </c>
      <c r="AC27" s="35">
        <v>0.75</v>
      </c>
      <c r="AD27" s="36">
        <v>1</v>
      </c>
      <c r="AE27" s="38">
        <v>1</v>
      </c>
      <c r="AF27" s="35">
        <v>1</v>
      </c>
      <c r="AG27" s="35">
        <v>0.5</v>
      </c>
      <c r="AH27" s="35">
        <v>0.25</v>
      </c>
      <c r="AI27" s="35">
        <v>2</v>
      </c>
      <c r="AJ27" s="35">
        <v>1.25</v>
      </c>
      <c r="AK27" s="49" t="s">
        <v>38</v>
      </c>
      <c r="AL27" s="35"/>
    </row>
    <row r="28" spans="1:38" ht="23.25" customHeight="1" x14ac:dyDescent="0.25">
      <c r="A28" s="31"/>
      <c r="B28" s="25"/>
      <c r="C28" s="25"/>
      <c r="D28" s="25"/>
      <c r="E28" s="25"/>
      <c r="F28" s="25"/>
      <c r="G28" s="25"/>
      <c r="H28" s="25"/>
      <c r="I28" s="25"/>
      <c r="J28" s="39" t="s">
        <v>107</v>
      </c>
      <c r="K28" s="39" t="s">
        <v>87</v>
      </c>
      <c r="L28" s="49" t="s">
        <v>89</v>
      </c>
      <c r="M28" s="39">
        <v>9579</v>
      </c>
      <c r="N28" s="44" t="s">
        <v>123</v>
      </c>
      <c r="O28" s="36">
        <v>0.5</v>
      </c>
      <c r="P28" s="37">
        <v>1.25</v>
      </c>
      <c r="Q28" s="35">
        <v>1.25</v>
      </c>
      <c r="R28" s="36">
        <v>1.5</v>
      </c>
      <c r="S28" s="38">
        <v>0.25</v>
      </c>
      <c r="T28" s="35">
        <v>0.25</v>
      </c>
      <c r="U28" s="36">
        <v>0.75</v>
      </c>
      <c r="V28" s="38">
        <v>0.75</v>
      </c>
      <c r="W28" s="35">
        <v>1.25</v>
      </c>
      <c r="X28" s="36">
        <v>1</v>
      </c>
      <c r="Y28" s="35">
        <v>0</v>
      </c>
      <c r="Z28" s="36">
        <v>0.5</v>
      </c>
      <c r="AA28" s="35">
        <v>0.75</v>
      </c>
      <c r="AB28" s="36">
        <v>0.5</v>
      </c>
      <c r="AC28" s="35">
        <v>0.75</v>
      </c>
      <c r="AD28" s="36">
        <v>1.5</v>
      </c>
      <c r="AE28" s="38">
        <v>1.75</v>
      </c>
      <c r="AF28" s="35">
        <v>1.75</v>
      </c>
      <c r="AG28" s="35">
        <v>0.5</v>
      </c>
      <c r="AH28" s="35">
        <v>0.5</v>
      </c>
      <c r="AI28" s="35">
        <v>1.25</v>
      </c>
      <c r="AJ28" s="35">
        <v>1.25</v>
      </c>
      <c r="AK28" s="49" t="s">
        <v>90</v>
      </c>
      <c r="AL28" s="35"/>
    </row>
    <row r="29" spans="1:38" ht="22.5" customHeight="1" x14ac:dyDescent="0.25">
      <c r="A29" s="31"/>
      <c r="B29" s="25"/>
      <c r="C29" s="25"/>
      <c r="D29" s="25"/>
      <c r="E29" s="25"/>
      <c r="F29" s="25"/>
      <c r="G29" s="25"/>
      <c r="H29" s="25"/>
      <c r="I29" s="25"/>
      <c r="J29" s="39" t="s">
        <v>107</v>
      </c>
      <c r="K29" s="39" t="s">
        <v>87</v>
      </c>
      <c r="L29" s="49" t="s">
        <v>108</v>
      </c>
      <c r="M29" s="39">
        <v>7140</v>
      </c>
      <c r="N29" s="44" t="s">
        <v>124</v>
      </c>
      <c r="O29" s="36">
        <v>0.5</v>
      </c>
      <c r="P29" s="37">
        <v>0.75</v>
      </c>
      <c r="Q29" s="35">
        <v>1.25</v>
      </c>
      <c r="R29" s="36">
        <v>1</v>
      </c>
      <c r="S29" s="38">
        <v>0</v>
      </c>
      <c r="T29" s="35">
        <v>0.5</v>
      </c>
      <c r="U29" s="36">
        <v>1.25</v>
      </c>
      <c r="V29" s="38">
        <v>0</v>
      </c>
      <c r="W29" s="35">
        <v>0</v>
      </c>
      <c r="X29" s="36">
        <v>0.5</v>
      </c>
      <c r="Y29" s="35">
        <v>0.25</v>
      </c>
      <c r="Z29" s="36">
        <v>0.5</v>
      </c>
      <c r="AA29" s="35">
        <v>0.75</v>
      </c>
      <c r="AB29" s="36">
        <v>0.5</v>
      </c>
      <c r="AC29" s="35">
        <v>0.75</v>
      </c>
      <c r="AD29" s="36">
        <v>1</v>
      </c>
      <c r="AE29" s="38">
        <v>1.75</v>
      </c>
      <c r="AF29" s="35">
        <v>1.75</v>
      </c>
      <c r="AG29" s="35">
        <v>0.75</v>
      </c>
      <c r="AH29" s="35">
        <v>0.25</v>
      </c>
      <c r="AI29" s="35">
        <v>1.5</v>
      </c>
      <c r="AJ29" s="35">
        <v>0.75</v>
      </c>
      <c r="AK29" s="49" t="s">
        <v>38</v>
      </c>
      <c r="AL29" s="35"/>
    </row>
    <row r="30" spans="1:38" ht="22.5" customHeight="1" x14ac:dyDescent="0.25">
      <c r="A30" s="31"/>
      <c r="B30" s="25"/>
      <c r="C30" s="25"/>
      <c r="D30" s="25"/>
      <c r="E30" s="25"/>
      <c r="F30" s="25"/>
      <c r="G30" s="25"/>
      <c r="H30" s="25"/>
      <c r="I30" s="25"/>
      <c r="J30" s="39"/>
      <c r="K30" s="39"/>
      <c r="L30" s="49"/>
      <c r="M30" s="39"/>
      <c r="N30" s="44" t="s">
        <v>118</v>
      </c>
      <c r="O30" s="36"/>
      <c r="P30" s="37"/>
      <c r="Q30" s="35"/>
      <c r="R30" s="36"/>
      <c r="S30" s="38"/>
      <c r="T30" s="35"/>
      <c r="U30" s="36"/>
      <c r="V30" s="38"/>
      <c r="W30" s="35"/>
      <c r="X30" s="36"/>
      <c r="Y30" s="35"/>
      <c r="Z30" s="36"/>
      <c r="AA30" s="35"/>
      <c r="AB30" s="36"/>
      <c r="AC30" s="35"/>
      <c r="AD30" s="36"/>
      <c r="AE30" s="38"/>
      <c r="AF30" s="35"/>
      <c r="AG30" s="35"/>
      <c r="AH30" s="35"/>
      <c r="AI30" s="35"/>
      <c r="AJ30" s="35"/>
      <c r="AK30" s="49"/>
      <c r="AL30" s="35"/>
    </row>
    <row r="31" spans="1:38" ht="22.5" customHeight="1" x14ac:dyDescent="0.25">
      <c r="A31" s="31"/>
      <c r="B31" s="25"/>
      <c r="C31" s="25"/>
      <c r="D31" s="25"/>
      <c r="E31" s="25"/>
      <c r="F31" s="25"/>
      <c r="G31" s="25"/>
      <c r="H31" s="25"/>
      <c r="I31" s="25"/>
      <c r="J31" s="39"/>
      <c r="K31" s="39"/>
      <c r="L31" s="49"/>
      <c r="M31" s="39"/>
      <c r="N31" s="44" t="s">
        <v>118</v>
      </c>
      <c r="O31" s="36"/>
      <c r="P31" s="37"/>
      <c r="Q31" s="35"/>
      <c r="R31" s="36"/>
      <c r="S31" s="38"/>
      <c r="T31" s="35"/>
      <c r="U31" s="36"/>
      <c r="V31" s="38"/>
      <c r="W31" s="35"/>
      <c r="X31" s="36"/>
      <c r="Y31" s="35"/>
      <c r="Z31" s="36"/>
      <c r="AA31" s="35"/>
      <c r="AB31" s="36"/>
      <c r="AC31" s="35"/>
      <c r="AD31" s="36"/>
      <c r="AE31" s="38"/>
      <c r="AF31" s="35"/>
      <c r="AG31" s="35"/>
      <c r="AH31" s="35"/>
      <c r="AI31" s="35"/>
      <c r="AJ31" s="35"/>
      <c r="AK31" s="49"/>
      <c r="AL31" s="35"/>
    </row>
    <row r="32" spans="1:38" ht="22.5" customHeight="1" x14ac:dyDescent="0.25">
      <c r="A32" s="31"/>
      <c r="B32" s="25"/>
      <c r="C32" s="25"/>
      <c r="D32" s="25"/>
      <c r="E32" s="25"/>
      <c r="F32" s="25"/>
      <c r="G32" s="25"/>
      <c r="H32" s="25"/>
      <c r="I32" s="25"/>
      <c r="J32" s="39"/>
      <c r="K32" s="39"/>
      <c r="L32" s="49"/>
      <c r="M32" s="39"/>
      <c r="N32" s="44"/>
      <c r="O32" s="36"/>
      <c r="P32" s="37"/>
      <c r="Q32" s="35"/>
      <c r="R32" s="36"/>
      <c r="S32" s="38"/>
      <c r="T32" s="35"/>
      <c r="U32" s="36"/>
      <c r="V32" s="38"/>
      <c r="W32" s="35"/>
      <c r="X32" s="36"/>
      <c r="Y32" s="35"/>
      <c r="Z32" s="36"/>
      <c r="AA32" s="35"/>
      <c r="AB32" s="36"/>
      <c r="AC32" s="35"/>
      <c r="AD32" s="36"/>
      <c r="AE32" s="38"/>
      <c r="AF32" s="35"/>
      <c r="AG32" s="35"/>
      <c r="AH32" s="35"/>
      <c r="AI32" s="35"/>
      <c r="AJ32" s="35"/>
      <c r="AK32" s="49"/>
      <c r="AL32" s="35"/>
    </row>
    <row r="33" spans="1:43" ht="22.5" customHeight="1" x14ac:dyDescent="0.25">
      <c r="A33" s="31"/>
      <c r="B33" s="25"/>
      <c r="C33" s="25"/>
      <c r="D33" s="25"/>
      <c r="E33" s="25"/>
      <c r="F33" s="25"/>
      <c r="G33" s="25"/>
      <c r="H33" s="25"/>
      <c r="I33" s="25"/>
      <c r="J33" s="39"/>
      <c r="K33" s="39"/>
      <c r="L33" s="49"/>
      <c r="M33" s="39"/>
      <c r="N33" s="44"/>
      <c r="O33" s="36"/>
      <c r="P33" s="37"/>
      <c r="Q33" s="35"/>
      <c r="R33" s="36"/>
      <c r="S33" s="38"/>
      <c r="T33" s="35"/>
      <c r="U33" s="36"/>
      <c r="V33" s="38"/>
      <c r="W33" s="35"/>
      <c r="X33" s="36"/>
      <c r="Y33" s="35"/>
      <c r="Z33" s="36"/>
      <c r="AA33" s="35"/>
      <c r="AB33" s="36"/>
      <c r="AC33" s="35"/>
      <c r="AD33" s="36"/>
      <c r="AE33" s="38"/>
      <c r="AF33" s="35"/>
      <c r="AG33" s="35"/>
      <c r="AH33" s="35"/>
      <c r="AI33" s="35"/>
      <c r="AJ33" s="35"/>
      <c r="AK33" s="49"/>
      <c r="AL33" s="35"/>
    </row>
    <row r="34" spans="1:43" ht="22.5" customHeight="1" x14ac:dyDescent="0.25">
      <c r="A34" s="31"/>
      <c r="B34" s="25"/>
      <c r="C34" s="25"/>
      <c r="D34" s="25"/>
      <c r="E34" s="25"/>
      <c r="F34" s="25"/>
      <c r="G34" s="25"/>
      <c r="H34" s="25"/>
      <c r="I34" s="25"/>
      <c r="J34" s="39"/>
      <c r="K34" s="39"/>
      <c r="L34" s="49"/>
      <c r="M34" s="39"/>
      <c r="N34" s="44"/>
      <c r="O34" s="36"/>
      <c r="P34" s="37"/>
      <c r="Q34" s="35"/>
      <c r="R34" s="36"/>
      <c r="S34" s="38"/>
      <c r="T34" s="35"/>
      <c r="U34" s="36"/>
      <c r="V34" s="38"/>
      <c r="W34" s="35"/>
      <c r="X34" s="36"/>
      <c r="Y34" s="35"/>
      <c r="Z34" s="36"/>
      <c r="AA34" s="35"/>
      <c r="AB34" s="36"/>
      <c r="AC34" s="35"/>
      <c r="AD34" s="36"/>
      <c r="AE34" s="38"/>
      <c r="AF34" s="35"/>
      <c r="AG34" s="35"/>
      <c r="AH34" s="35"/>
      <c r="AI34" s="35"/>
      <c r="AJ34" s="35"/>
      <c r="AK34" s="49"/>
      <c r="AL34" s="35"/>
    </row>
    <row r="35" spans="1:43" ht="22.5" customHeight="1" x14ac:dyDescent="0.25">
      <c r="A35" s="31"/>
      <c r="B35" s="25"/>
      <c r="C35" s="25"/>
      <c r="D35" s="25"/>
      <c r="E35" s="25"/>
      <c r="F35" s="25"/>
      <c r="G35" s="25"/>
      <c r="H35" s="25"/>
      <c r="I35" s="25"/>
      <c r="J35" s="39"/>
      <c r="K35" s="39"/>
      <c r="L35" s="35"/>
      <c r="M35" s="39"/>
      <c r="N35" s="44"/>
      <c r="O35" s="36"/>
      <c r="P35" s="37"/>
      <c r="Q35" s="35"/>
      <c r="R35" s="36"/>
      <c r="S35" s="38"/>
      <c r="T35" s="35"/>
      <c r="U35" s="36"/>
      <c r="V35" s="38"/>
      <c r="W35" s="35"/>
      <c r="X35" s="36"/>
      <c r="Y35" s="35"/>
      <c r="Z35" s="36"/>
      <c r="AA35" s="35"/>
      <c r="AB35" s="36"/>
      <c r="AC35" s="35"/>
      <c r="AD35" s="36"/>
      <c r="AE35" s="38"/>
      <c r="AF35" s="35"/>
      <c r="AG35" s="35"/>
      <c r="AH35" s="35"/>
      <c r="AI35" s="35"/>
      <c r="AJ35" s="35"/>
      <c r="AK35" s="35"/>
      <c r="AL35" s="35"/>
    </row>
    <row r="36" spans="1:43" ht="22.5" customHeight="1" x14ac:dyDescent="0.25">
      <c r="A36" s="31"/>
      <c r="B36" s="25"/>
      <c r="C36" s="25"/>
      <c r="D36" s="25"/>
      <c r="E36" s="25"/>
      <c r="F36" s="25"/>
      <c r="G36" s="25"/>
      <c r="H36" s="25"/>
      <c r="I36" s="25"/>
      <c r="J36" s="39"/>
      <c r="K36" s="39"/>
      <c r="L36" s="35"/>
      <c r="M36" s="39"/>
      <c r="N36" s="44"/>
      <c r="O36" s="36"/>
      <c r="P36" s="37"/>
      <c r="Q36" s="35"/>
      <c r="R36" s="36"/>
      <c r="S36" s="38"/>
      <c r="T36" s="35"/>
      <c r="U36" s="36"/>
      <c r="V36" s="38"/>
      <c r="W36" s="35"/>
      <c r="X36" s="36"/>
      <c r="Y36" s="35"/>
      <c r="Z36" s="36"/>
      <c r="AA36" s="35"/>
      <c r="AB36" s="36"/>
      <c r="AC36" s="35"/>
      <c r="AD36" s="36"/>
      <c r="AE36" s="38"/>
      <c r="AF36" s="35"/>
      <c r="AG36" s="35"/>
      <c r="AH36" s="35"/>
      <c r="AI36" s="35"/>
      <c r="AJ36" s="35"/>
      <c r="AK36" s="35"/>
      <c r="AL36" s="35"/>
    </row>
    <row r="37" spans="1:43" ht="22.5" customHeight="1" x14ac:dyDescent="0.25">
      <c r="A37" s="31"/>
      <c r="B37" s="25"/>
      <c r="C37" s="25"/>
      <c r="D37" s="25"/>
      <c r="E37" s="25"/>
      <c r="F37" s="25"/>
      <c r="G37" s="25"/>
      <c r="H37" s="25"/>
      <c r="I37" s="25"/>
      <c r="J37" s="39"/>
      <c r="K37" s="39"/>
      <c r="L37" s="35"/>
      <c r="M37" s="39"/>
      <c r="N37" s="44"/>
      <c r="O37" s="36"/>
      <c r="P37" s="37"/>
      <c r="Q37" s="35"/>
      <c r="R37" s="36"/>
      <c r="S37" s="38"/>
      <c r="T37" s="35"/>
      <c r="U37" s="36"/>
      <c r="V37" s="38"/>
      <c r="W37" s="35"/>
      <c r="X37" s="36"/>
      <c r="Y37" s="35"/>
      <c r="Z37" s="36"/>
      <c r="AA37" s="35"/>
      <c r="AB37" s="36"/>
      <c r="AC37" s="35"/>
      <c r="AD37" s="36"/>
      <c r="AE37" s="38"/>
      <c r="AF37" s="35"/>
      <c r="AG37" s="35"/>
      <c r="AH37" s="35"/>
      <c r="AI37" s="35"/>
      <c r="AJ37" s="35"/>
      <c r="AK37" s="35"/>
      <c r="AL37" s="35"/>
    </row>
    <row r="38" spans="1:43" ht="22.5" customHeight="1" x14ac:dyDescent="0.25">
      <c r="A38" s="31"/>
      <c r="B38" s="25"/>
      <c r="C38" s="25"/>
      <c r="D38" s="25"/>
      <c r="E38" s="25"/>
      <c r="F38" s="25"/>
      <c r="G38" s="25"/>
      <c r="H38" s="25"/>
      <c r="I38" s="25"/>
      <c r="J38" s="39"/>
      <c r="K38" s="39"/>
      <c r="L38" s="35"/>
      <c r="M38" s="39"/>
      <c r="N38" s="44"/>
      <c r="O38" s="36"/>
      <c r="P38" s="37"/>
      <c r="Q38" s="35"/>
      <c r="R38" s="36"/>
      <c r="S38" s="38"/>
      <c r="T38" s="35"/>
      <c r="U38" s="36"/>
      <c r="V38" s="38"/>
      <c r="W38" s="35"/>
      <c r="X38" s="36"/>
      <c r="Y38" s="35"/>
      <c r="Z38" s="36"/>
      <c r="AA38" s="35"/>
      <c r="AB38" s="36"/>
      <c r="AC38" s="35"/>
      <c r="AD38" s="36"/>
      <c r="AE38" s="38"/>
      <c r="AF38" s="35"/>
      <c r="AG38" s="35"/>
      <c r="AH38" s="35"/>
      <c r="AI38" s="35"/>
      <c r="AJ38" s="35"/>
      <c r="AK38" s="35"/>
      <c r="AL38" s="35"/>
      <c r="AM38" s="9"/>
      <c r="AN38" s="5"/>
      <c r="AO38" s="5"/>
      <c r="AP38" s="5"/>
      <c r="AQ38" s="5"/>
    </row>
    <row r="39" spans="1:43" ht="24.75" customHeight="1" x14ac:dyDescent="0.25">
      <c r="A39" s="31"/>
      <c r="B39" s="25"/>
      <c r="C39" s="25"/>
      <c r="D39" s="25"/>
      <c r="E39" s="25"/>
      <c r="F39" s="25"/>
      <c r="G39" s="25"/>
      <c r="H39" s="25"/>
      <c r="I39" s="25"/>
      <c r="J39" s="39"/>
      <c r="K39" s="39"/>
      <c r="L39" s="35"/>
      <c r="M39" s="39"/>
      <c r="N39" s="44"/>
      <c r="O39" s="36"/>
      <c r="P39" s="37"/>
      <c r="Q39" s="35"/>
      <c r="R39" s="36"/>
      <c r="S39" s="38"/>
      <c r="T39" s="35"/>
      <c r="U39" s="36"/>
      <c r="V39" s="38"/>
      <c r="W39" s="35"/>
      <c r="X39" s="36"/>
      <c r="Y39" s="35"/>
      <c r="Z39" s="36"/>
      <c r="AA39" s="35"/>
      <c r="AB39" s="36"/>
      <c r="AC39" s="35"/>
      <c r="AD39" s="36"/>
      <c r="AE39" s="38"/>
      <c r="AF39" s="35"/>
      <c r="AG39" s="35"/>
      <c r="AH39" s="35"/>
      <c r="AI39" s="35"/>
      <c r="AJ39" s="35"/>
      <c r="AK39" s="35"/>
      <c r="AL39" s="35"/>
      <c r="AM39" s="9"/>
      <c r="AN39" s="5"/>
      <c r="AO39" s="5"/>
      <c r="AP39" s="5"/>
      <c r="AQ39" s="5"/>
    </row>
    <row r="40" spans="1:43" ht="22.5" customHeight="1" x14ac:dyDescent="0.25">
      <c r="A40" s="31"/>
      <c r="B40" s="25"/>
      <c r="C40" s="25"/>
      <c r="D40" s="25"/>
      <c r="E40" s="25"/>
      <c r="F40" s="25"/>
      <c r="G40" s="25"/>
      <c r="H40" s="25"/>
      <c r="I40" s="25"/>
      <c r="J40" s="39"/>
      <c r="K40" s="39"/>
      <c r="L40" s="35"/>
      <c r="M40" s="39"/>
      <c r="N40" s="44"/>
      <c r="O40" s="36"/>
      <c r="P40" s="37"/>
      <c r="Q40" s="35"/>
      <c r="R40" s="36"/>
      <c r="S40" s="38"/>
      <c r="T40" s="35"/>
      <c r="U40" s="36"/>
      <c r="V40" s="38"/>
      <c r="W40" s="35"/>
      <c r="X40" s="36"/>
      <c r="Y40" s="35"/>
      <c r="Z40" s="36"/>
      <c r="AA40" s="35"/>
      <c r="AB40" s="36"/>
      <c r="AC40" s="35"/>
      <c r="AD40" s="36"/>
      <c r="AE40" s="38"/>
      <c r="AF40" s="35"/>
      <c r="AG40" s="35"/>
      <c r="AH40" s="35"/>
      <c r="AI40" s="35"/>
      <c r="AJ40" s="35"/>
      <c r="AK40" s="35"/>
      <c r="AL40" s="35"/>
      <c r="AM40" s="9"/>
      <c r="AN40" s="5"/>
      <c r="AO40" s="5"/>
      <c r="AP40" s="5"/>
      <c r="AQ40" s="5"/>
    </row>
    <row r="41" spans="1:43" ht="22.5" customHeight="1" x14ac:dyDescent="0.25">
      <c r="A41" s="31"/>
      <c r="B41" s="25"/>
      <c r="C41" s="25"/>
      <c r="D41" s="25"/>
      <c r="E41" s="25"/>
      <c r="F41" s="25"/>
      <c r="G41" s="25"/>
      <c r="H41" s="25"/>
      <c r="I41" s="25"/>
      <c r="J41" s="39"/>
      <c r="K41" s="39"/>
      <c r="L41" s="35"/>
      <c r="M41" s="39"/>
      <c r="N41" s="44"/>
      <c r="O41" s="36"/>
      <c r="P41" s="37"/>
      <c r="Q41" s="35"/>
      <c r="R41" s="36"/>
      <c r="S41" s="38"/>
      <c r="T41" s="35"/>
      <c r="U41" s="36"/>
      <c r="V41" s="38"/>
      <c r="W41" s="35"/>
      <c r="X41" s="36"/>
      <c r="Y41" s="35"/>
      <c r="Z41" s="36"/>
      <c r="AA41" s="35"/>
      <c r="AB41" s="36"/>
      <c r="AC41" s="35"/>
      <c r="AD41" s="36"/>
      <c r="AE41" s="38"/>
      <c r="AF41" s="35"/>
      <c r="AG41" s="35"/>
      <c r="AH41" s="35"/>
      <c r="AI41" s="35"/>
      <c r="AJ41" s="35"/>
      <c r="AK41" s="35"/>
      <c r="AL41" s="35"/>
      <c r="AM41" s="26"/>
      <c r="AN41" s="5"/>
      <c r="AO41" s="5"/>
      <c r="AP41" s="5"/>
      <c r="AQ41" s="5"/>
    </row>
    <row r="42" spans="1:43" ht="22.5" customHeight="1" x14ac:dyDescent="0.3">
      <c r="A42" s="31"/>
      <c r="B42" s="25"/>
      <c r="C42" s="25"/>
      <c r="D42" s="25"/>
      <c r="E42" s="25"/>
      <c r="F42" s="25"/>
      <c r="G42" s="25"/>
      <c r="H42" s="25"/>
      <c r="I42" s="25"/>
      <c r="J42" s="39"/>
      <c r="K42" s="41"/>
      <c r="L42" s="35"/>
      <c r="M42" s="39"/>
      <c r="N42" s="44"/>
      <c r="O42" s="36"/>
      <c r="P42" s="37"/>
      <c r="Q42" s="35"/>
      <c r="R42" s="36"/>
      <c r="S42" s="38"/>
      <c r="T42" s="35"/>
      <c r="U42" s="36"/>
      <c r="V42" s="38"/>
      <c r="W42" s="35"/>
      <c r="X42" s="36"/>
      <c r="Y42" s="35"/>
      <c r="Z42" s="36"/>
      <c r="AA42" s="35"/>
      <c r="AB42" s="36"/>
      <c r="AC42" s="35"/>
      <c r="AD42" s="36"/>
      <c r="AE42" s="38"/>
      <c r="AF42" s="35"/>
      <c r="AG42" s="35"/>
      <c r="AH42" s="35"/>
      <c r="AI42" s="35"/>
      <c r="AJ42" s="35"/>
      <c r="AK42" s="35"/>
      <c r="AL42" s="35"/>
      <c r="AM42" s="9"/>
      <c r="AN42" s="5"/>
      <c r="AO42" s="5"/>
      <c r="AP42" s="5"/>
      <c r="AQ42" s="5"/>
    </row>
    <row r="43" spans="1:43" ht="22.5" customHeight="1" x14ac:dyDescent="0.3">
      <c r="A43" s="31"/>
      <c r="B43" s="25"/>
      <c r="C43" s="25"/>
      <c r="D43" s="25"/>
      <c r="E43" s="25"/>
      <c r="F43" s="25"/>
      <c r="G43" s="25"/>
      <c r="H43" s="25"/>
      <c r="I43" s="25"/>
      <c r="J43" s="39"/>
      <c r="K43" s="41"/>
      <c r="L43" s="49"/>
      <c r="M43" s="39"/>
      <c r="N43" s="44"/>
      <c r="O43" s="36"/>
      <c r="P43" s="37"/>
      <c r="Q43" s="35"/>
      <c r="R43" s="36"/>
      <c r="S43" s="38"/>
      <c r="T43" s="35"/>
      <c r="U43" s="36"/>
      <c r="V43" s="38"/>
      <c r="W43" s="35"/>
      <c r="X43" s="36"/>
      <c r="Y43" s="35"/>
      <c r="Z43" s="36"/>
      <c r="AA43" s="35"/>
      <c r="AB43" s="36"/>
      <c r="AC43" s="35"/>
      <c r="AD43" s="36"/>
      <c r="AE43" s="38"/>
      <c r="AF43" s="35"/>
      <c r="AG43" s="35"/>
      <c r="AH43" s="35"/>
      <c r="AI43" s="35"/>
      <c r="AJ43" s="35"/>
      <c r="AK43" s="49"/>
      <c r="AL43" s="35"/>
      <c r="AM43" s="9"/>
      <c r="AN43" s="5"/>
      <c r="AO43" s="5"/>
      <c r="AP43" s="5"/>
      <c r="AQ43" s="5"/>
    </row>
    <row r="44" spans="1:43" ht="22.5" customHeight="1" x14ac:dyDescent="0.25">
      <c r="A44" s="31"/>
      <c r="B44" s="25"/>
      <c r="C44" s="25"/>
      <c r="D44" s="25"/>
      <c r="E44" s="25"/>
      <c r="F44" s="25"/>
      <c r="G44" s="25"/>
      <c r="H44" s="25"/>
      <c r="I44" s="25"/>
      <c r="J44" s="39"/>
      <c r="K44" s="39"/>
      <c r="L44" s="49"/>
      <c r="M44" s="39"/>
      <c r="N44" s="44"/>
      <c r="O44" s="36"/>
      <c r="P44" s="37"/>
      <c r="Q44" s="35"/>
      <c r="R44" s="36"/>
      <c r="S44" s="38"/>
      <c r="T44" s="35"/>
      <c r="U44" s="36"/>
      <c r="V44" s="38"/>
      <c r="W44" s="35"/>
      <c r="X44" s="36"/>
      <c r="Y44" s="35"/>
      <c r="Z44" s="36"/>
      <c r="AA44" s="35"/>
      <c r="AB44" s="36"/>
      <c r="AC44" s="35"/>
      <c r="AD44" s="36"/>
      <c r="AE44" s="38"/>
      <c r="AF44" s="35"/>
      <c r="AG44" s="35"/>
      <c r="AH44" s="35"/>
      <c r="AI44" s="35"/>
      <c r="AJ44" s="35"/>
      <c r="AK44" s="49"/>
      <c r="AL44" s="35"/>
      <c r="AM44" s="9"/>
      <c r="AN44" s="5"/>
      <c r="AO44" s="5"/>
      <c r="AP44" s="5"/>
      <c r="AQ44" s="5"/>
    </row>
    <row r="45" spans="1:43" ht="22.5" customHeight="1" x14ac:dyDescent="0.25">
      <c r="A45" s="31"/>
      <c r="B45" s="25"/>
      <c r="C45" s="25"/>
      <c r="D45" s="25"/>
      <c r="E45" s="25"/>
      <c r="F45" s="25"/>
      <c r="G45" s="25"/>
      <c r="H45" s="25"/>
      <c r="I45" s="25"/>
      <c r="J45" s="39"/>
      <c r="K45" s="39"/>
      <c r="L45" s="49"/>
      <c r="M45" s="39"/>
      <c r="N45" s="44"/>
      <c r="O45" s="36"/>
      <c r="P45" s="37"/>
      <c r="Q45" s="35"/>
      <c r="R45" s="36"/>
      <c r="S45" s="38"/>
      <c r="T45" s="35"/>
      <c r="U45" s="36"/>
      <c r="V45" s="38"/>
      <c r="W45" s="35"/>
      <c r="X45" s="36"/>
      <c r="Y45" s="35"/>
      <c r="Z45" s="36"/>
      <c r="AA45" s="35"/>
      <c r="AB45" s="36"/>
      <c r="AC45" s="35"/>
      <c r="AD45" s="36"/>
      <c r="AE45" s="38"/>
      <c r="AF45" s="35"/>
      <c r="AG45" s="35"/>
      <c r="AH45" s="35"/>
      <c r="AI45" s="35"/>
      <c r="AJ45" s="35"/>
      <c r="AK45" s="49"/>
      <c r="AL45" s="35"/>
      <c r="AM45" s="9"/>
      <c r="AN45" s="5"/>
      <c r="AO45" s="5"/>
      <c r="AP45" s="5"/>
      <c r="AQ45" s="5"/>
    </row>
    <row r="46" spans="1:43" ht="22.5" customHeight="1" x14ac:dyDescent="0.25">
      <c r="A46" s="31"/>
      <c r="B46" s="25"/>
      <c r="C46" s="25"/>
      <c r="D46" s="25"/>
      <c r="E46" s="25"/>
      <c r="F46" s="25"/>
      <c r="G46" s="25"/>
      <c r="H46" s="25"/>
      <c r="I46" s="25"/>
      <c r="J46" s="39"/>
      <c r="K46" s="39"/>
      <c r="L46" s="49"/>
      <c r="M46" s="39"/>
      <c r="N46" s="44"/>
      <c r="O46" s="36"/>
      <c r="P46" s="37"/>
      <c r="Q46" s="35"/>
      <c r="R46" s="36"/>
      <c r="S46" s="38"/>
      <c r="T46" s="35"/>
      <c r="U46" s="36"/>
      <c r="V46" s="38"/>
      <c r="W46" s="35"/>
      <c r="X46" s="36"/>
      <c r="Y46" s="35"/>
      <c r="Z46" s="36"/>
      <c r="AA46" s="35"/>
      <c r="AB46" s="36"/>
      <c r="AC46" s="35"/>
      <c r="AD46" s="36"/>
      <c r="AE46" s="38"/>
      <c r="AF46" s="35"/>
      <c r="AG46" s="35"/>
      <c r="AH46" s="35"/>
      <c r="AI46" s="35"/>
      <c r="AJ46" s="35"/>
      <c r="AK46" s="49"/>
      <c r="AL46" s="35"/>
      <c r="AM46" s="9"/>
      <c r="AN46" s="5"/>
      <c r="AO46" s="5"/>
      <c r="AP46" s="5"/>
      <c r="AQ46" s="5"/>
    </row>
    <row r="47" spans="1:43" ht="22.5" customHeight="1" x14ac:dyDescent="0.25">
      <c r="A47" s="31"/>
      <c r="B47" s="25"/>
      <c r="C47" s="25"/>
      <c r="D47" s="25"/>
      <c r="E47" s="25"/>
      <c r="F47" s="25"/>
      <c r="G47" s="25"/>
      <c r="H47" s="25"/>
      <c r="I47" s="25"/>
      <c r="J47" s="39"/>
      <c r="K47" s="39"/>
      <c r="L47" s="49"/>
      <c r="M47" s="39"/>
      <c r="N47" s="44"/>
      <c r="O47" s="36"/>
      <c r="P47" s="37"/>
      <c r="Q47" s="35"/>
      <c r="R47" s="36"/>
      <c r="S47" s="38"/>
      <c r="T47" s="35"/>
      <c r="U47" s="36"/>
      <c r="V47" s="38"/>
      <c r="W47" s="35"/>
      <c r="X47" s="36"/>
      <c r="Y47" s="35"/>
      <c r="Z47" s="36"/>
      <c r="AA47" s="35"/>
      <c r="AB47" s="36"/>
      <c r="AC47" s="35"/>
      <c r="AD47" s="36"/>
      <c r="AE47" s="38"/>
      <c r="AF47" s="35"/>
      <c r="AG47" s="35"/>
      <c r="AH47" s="35"/>
      <c r="AI47" s="35"/>
      <c r="AJ47" s="35"/>
      <c r="AK47" s="49"/>
      <c r="AL47" s="35"/>
      <c r="AM47" s="9"/>
      <c r="AN47" s="5"/>
      <c r="AO47" s="5"/>
      <c r="AP47" s="5"/>
      <c r="AQ47" s="5"/>
    </row>
    <row r="48" spans="1:43" ht="22.5" customHeight="1" x14ac:dyDescent="0.25">
      <c r="A48" s="31"/>
      <c r="B48" s="25"/>
      <c r="C48" s="25"/>
      <c r="D48" s="25"/>
      <c r="E48" s="25"/>
      <c r="F48" s="25"/>
      <c r="G48" s="25"/>
      <c r="H48" s="25"/>
      <c r="I48" s="25"/>
      <c r="J48" s="39"/>
      <c r="K48" s="39"/>
      <c r="L48" s="49"/>
      <c r="M48" s="39"/>
      <c r="N48" s="44"/>
      <c r="O48" s="36"/>
      <c r="P48" s="37"/>
      <c r="Q48" s="35"/>
      <c r="R48" s="36"/>
      <c r="S48" s="38"/>
      <c r="T48" s="35"/>
      <c r="U48" s="36"/>
      <c r="V48" s="38"/>
      <c r="W48" s="35"/>
      <c r="X48" s="36"/>
      <c r="Y48" s="35"/>
      <c r="Z48" s="36"/>
      <c r="AA48" s="35"/>
      <c r="AB48" s="36"/>
      <c r="AC48" s="35"/>
      <c r="AD48" s="36"/>
      <c r="AE48" s="38"/>
      <c r="AF48" s="35"/>
      <c r="AG48" s="35"/>
      <c r="AH48" s="35"/>
      <c r="AI48" s="35"/>
      <c r="AJ48" s="35"/>
      <c r="AK48" s="49"/>
      <c r="AL48" s="35"/>
      <c r="AM48" s="9"/>
      <c r="AN48" s="5"/>
      <c r="AO48" s="5"/>
      <c r="AP48" s="5"/>
      <c r="AQ48" s="5"/>
    </row>
    <row r="49" spans="1:43" ht="22.5" customHeight="1" x14ac:dyDescent="0.25">
      <c r="A49" s="31"/>
      <c r="B49" s="25"/>
      <c r="C49" s="25"/>
      <c r="D49" s="25"/>
      <c r="E49" s="25"/>
      <c r="F49" s="25"/>
      <c r="G49" s="25"/>
      <c r="H49" s="25"/>
      <c r="I49" s="25"/>
      <c r="J49" s="39"/>
      <c r="K49" s="39"/>
      <c r="L49" s="49"/>
      <c r="M49" s="39"/>
      <c r="N49" s="44"/>
      <c r="O49" s="36"/>
      <c r="P49" s="37"/>
      <c r="Q49" s="35"/>
      <c r="R49" s="36"/>
      <c r="S49" s="38"/>
      <c r="T49" s="35"/>
      <c r="U49" s="36"/>
      <c r="V49" s="38"/>
      <c r="W49" s="35"/>
      <c r="X49" s="36"/>
      <c r="Y49" s="35"/>
      <c r="Z49" s="36"/>
      <c r="AA49" s="35"/>
      <c r="AB49" s="36"/>
      <c r="AC49" s="35"/>
      <c r="AD49" s="36"/>
      <c r="AE49" s="38"/>
      <c r="AF49" s="35"/>
      <c r="AG49" s="35"/>
      <c r="AH49" s="35"/>
      <c r="AI49" s="35"/>
      <c r="AJ49" s="35"/>
      <c r="AK49" s="49"/>
      <c r="AL49" s="35"/>
      <c r="AM49" s="9"/>
      <c r="AN49" s="5"/>
      <c r="AO49" s="5"/>
      <c r="AP49" s="5"/>
      <c r="AQ49" s="5"/>
    </row>
    <row r="50" spans="1:43" ht="22.5" customHeight="1" x14ac:dyDescent="0.3">
      <c r="A50" s="31"/>
      <c r="B50" s="25"/>
      <c r="C50" s="25"/>
      <c r="D50" s="25"/>
      <c r="E50" s="25"/>
      <c r="F50" s="25"/>
      <c r="G50" s="25"/>
      <c r="H50" s="25"/>
      <c r="I50" s="25"/>
      <c r="J50" s="39"/>
      <c r="K50" s="41"/>
      <c r="L50" s="50"/>
      <c r="M50" s="41"/>
      <c r="N50" s="44"/>
      <c r="O50" s="36"/>
      <c r="P50" s="37"/>
      <c r="Q50" s="35"/>
      <c r="R50" s="36"/>
      <c r="S50" s="38"/>
      <c r="T50" s="35"/>
      <c r="U50" s="36"/>
      <c r="V50" s="38"/>
      <c r="W50" s="35"/>
      <c r="X50" s="36"/>
      <c r="Y50" s="35"/>
      <c r="Z50" s="36"/>
      <c r="AA50" s="35"/>
      <c r="AB50" s="36"/>
      <c r="AC50" s="35"/>
      <c r="AD50" s="36"/>
      <c r="AE50" s="38"/>
      <c r="AF50" s="35"/>
      <c r="AG50" s="35"/>
      <c r="AH50" s="35"/>
      <c r="AI50" s="35"/>
      <c r="AJ50" s="35"/>
      <c r="AK50" s="43"/>
      <c r="AL50" s="35"/>
      <c r="AM50" s="9"/>
      <c r="AN50" s="5"/>
      <c r="AO50" s="5"/>
      <c r="AP50" s="5"/>
      <c r="AQ50" s="5"/>
    </row>
    <row r="51" spans="1:43" ht="22.5" customHeight="1" x14ac:dyDescent="0.3">
      <c r="A51" s="31"/>
      <c r="B51" s="25"/>
      <c r="C51" s="25"/>
      <c r="D51" s="25"/>
      <c r="E51" s="25"/>
      <c r="F51" s="25"/>
      <c r="G51" s="25"/>
      <c r="H51" s="25"/>
      <c r="I51" s="25"/>
      <c r="J51" s="39"/>
      <c r="K51" s="41"/>
      <c r="L51" s="50"/>
      <c r="M51" s="41"/>
      <c r="N51" s="44"/>
      <c r="O51" s="36"/>
      <c r="P51" s="37"/>
      <c r="Q51" s="35"/>
      <c r="R51" s="36"/>
      <c r="S51" s="38"/>
      <c r="T51" s="35"/>
      <c r="U51" s="36"/>
      <c r="V51" s="38"/>
      <c r="W51" s="35"/>
      <c r="X51" s="36"/>
      <c r="Y51" s="35"/>
      <c r="Z51" s="36"/>
      <c r="AA51" s="35"/>
      <c r="AB51" s="36"/>
      <c r="AC51" s="35"/>
      <c r="AD51" s="36"/>
      <c r="AE51" s="38"/>
      <c r="AF51" s="35"/>
      <c r="AG51" s="35"/>
      <c r="AH51" s="35"/>
      <c r="AI51" s="35"/>
      <c r="AJ51" s="35"/>
      <c r="AK51" s="43"/>
      <c r="AL51" s="35"/>
      <c r="AM51" s="26"/>
      <c r="AN51" s="27"/>
      <c r="AO51" s="5"/>
      <c r="AP51" s="5"/>
      <c r="AQ51" s="5"/>
    </row>
    <row r="52" spans="1:43" ht="22.5" customHeight="1" x14ac:dyDescent="0.25">
      <c r="A52" s="31"/>
      <c r="B52" s="25"/>
      <c r="C52" s="25"/>
      <c r="D52" s="25"/>
      <c r="E52" s="25"/>
      <c r="F52" s="25"/>
      <c r="G52" s="25"/>
      <c r="H52" s="25"/>
      <c r="I52" s="25"/>
      <c r="J52" s="39"/>
      <c r="K52" s="39"/>
      <c r="L52" s="49"/>
      <c r="M52" s="39"/>
      <c r="N52" s="44"/>
      <c r="O52" s="36"/>
      <c r="P52" s="37"/>
      <c r="Q52" s="35"/>
      <c r="R52" s="36"/>
      <c r="S52" s="38"/>
      <c r="T52" s="35"/>
      <c r="U52" s="36"/>
      <c r="V52" s="38"/>
      <c r="W52" s="35"/>
      <c r="X52" s="36"/>
      <c r="Y52" s="35"/>
      <c r="Z52" s="36"/>
      <c r="AA52" s="35"/>
      <c r="AB52" s="36"/>
      <c r="AC52" s="35"/>
      <c r="AD52" s="36"/>
      <c r="AE52" s="38"/>
      <c r="AF52" s="35"/>
      <c r="AG52" s="35"/>
      <c r="AH52" s="35"/>
      <c r="AI52" s="35"/>
      <c r="AJ52" s="35"/>
      <c r="AK52" s="43"/>
      <c r="AL52" s="35"/>
      <c r="AM52" s="9"/>
      <c r="AN52" s="5"/>
      <c r="AO52" s="5"/>
      <c r="AP52" s="5"/>
      <c r="AQ52" s="5"/>
    </row>
    <row r="53" spans="1:43" ht="22.5" customHeight="1" x14ac:dyDescent="0.25">
      <c r="A53" s="31"/>
      <c r="B53" s="25"/>
      <c r="C53" s="25"/>
      <c r="D53" s="25"/>
      <c r="E53" s="25"/>
      <c r="F53" s="25"/>
      <c r="G53" s="25"/>
      <c r="H53" s="25"/>
      <c r="I53" s="25"/>
      <c r="J53" s="39"/>
      <c r="K53" s="39"/>
      <c r="L53" s="49"/>
      <c r="M53" s="39"/>
      <c r="N53" s="44"/>
      <c r="O53" s="36"/>
      <c r="P53" s="37"/>
      <c r="Q53" s="35"/>
      <c r="R53" s="36"/>
      <c r="S53" s="38"/>
      <c r="T53" s="35"/>
      <c r="U53" s="36"/>
      <c r="V53" s="38"/>
      <c r="W53" s="35"/>
      <c r="X53" s="36"/>
      <c r="Y53" s="35"/>
      <c r="Z53" s="36"/>
      <c r="AA53" s="35"/>
      <c r="AB53" s="36"/>
      <c r="AC53" s="35"/>
      <c r="AD53" s="36"/>
      <c r="AE53" s="38"/>
      <c r="AF53" s="35"/>
      <c r="AG53" s="35"/>
      <c r="AH53" s="35"/>
      <c r="AI53" s="35"/>
      <c r="AJ53" s="35"/>
      <c r="AK53" s="43"/>
      <c r="AL53" s="35"/>
      <c r="AM53" s="9"/>
      <c r="AN53" s="5"/>
      <c r="AO53" s="5"/>
      <c r="AP53" s="5"/>
      <c r="AQ53" s="5"/>
    </row>
    <row r="54" spans="1:43" ht="22.5" customHeight="1" x14ac:dyDescent="0.25">
      <c r="A54" s="31"/>
      <c r="B54" s="25"/>
      <c r="C54" s="25"/>
      <c r="D54" s="25"/>
      <c r="E54" s="25"/>
      <c r="F54" s="25"/>
      <c r="G54" s="25"/>
      <c r="H54" s="25"/>
      <c r="I54" s="25"/>
      <c r="J54" s="39"/>
      <c r="K54" s="39"/>
      <c r="L54" s="49"/>
      <c r="M54" s="39"/>
      <c r="N54" s="44"/>
      <c r="O54" s="36"/>
      <c r="P54" s="37"/>
      <c r="Q54" s="35"/>
      <c r="R54" s="36"/>
      <c r="S54" s="38"/>
      <c r="T54" s="35"/>
      <c r="U54" s="36"/>
      <c r="V54" s="38"/>
      <c r="W54" s="35"/>
      <c r="X54" s="36"/>
      <c r="Y54" s="35"/>
      <c r="Z54" s="36"/>
      <c r="AA54" s="35"/>
      <c r="AB54" s="36"/>
      <c r="AC54" s="35"/>
      <c r="AD54" s="36"/>
      <c r="AE54" s="38"/>
      <c r="AF54" s="35"/>
      <c r="AG54" s="35"/>
      <c r="AH54" s="35"/>
      <c r="AI54" s="35"/>
      <c r="AJ54" s="35"/>
      <c r="AK54" s="49"/>
      <c r="AL54" s="35"/>
      <c r="AM54" s="9"/>
      <c r="AN54" s="5"/>
      <c r="AO54" s="5"/>
      <c r="AP54" s="5"/>
      <c r="AQ54" s="5"/>
    </row>
    <row r="55" spans="1:43" ht="22.5" customHeight="1" x14ac:dyDescent="0.25">
      <c r="A55" s="31"/>
      <c r="B55" s="25"/>
      <c r="C55" s="25"/>
      <c r="D55" s="25"/>
      <c r="E55" s="25"/>
      <c r="F55" s="25"/>
      <c r="G55" s="25"/>
      <c r="H55" s="25"/>
      <c r="I55" s="25"/>
      <c r="J55" s="39"/>
      <c r="K55" s="39"/>
      <c r="L55" s="49"/>
      <c r="M55" s="39"/>
      <c r="N55" s="44"/>
      <c r="O55" s="36"/>
      <c r="P55" s="37"/>
      <c r="Q55" s="35"/>
      <c r="R55" s="36"/>
      <c r="S55" s="38"/>
      <c r="T55" s="35"/>
      <c r="U55" s="36"/>
      <c r="V55" s="38"/>
      <c r="W55" s="35"/>
      <c r="X55" s="36"/>
      <c r="Y55" s="35"/>
      <c r="Z55" s="36"/>
      <c r="AA55" s="35"/>
      <c r="AB55" s="36"/>
      <c r="AC55" s="35"/>
      <c r="AD55" s="36"/>
      <c r="AE55" s="38"/>
      <c r="AF55" s="35"/>
      <c r="AG55" s="35"/>
      <c r="AH55" s="35"/>
      <c r="AI55" s="35"/>
      <c r="AJ55" s="35"/>
      <c r="AK55" s="49"/>
      <c r="AL55" s="35"/>
      <c r="AM55" s="9"/>
      <c r="AN55" s="5"/>
      <c r="AO55" s="5"/>
      <c r="AP55" s="5"/>
      <c r="AQ55" s="5"/>
    </row>
    <row r="56" spans="1:43" ht="22.5" customHeight="1" x14ac:dyDescent="0.25">
      <c r="A56" s="31"/>
      <c r="B56" s="25"/>
      <c r="C56" s="25"/>
      <c r="D56" s="25"/>
      <c r="E56" s="25"/>
      <c r="F56" s="25"/>
      <c r="G56" s="25"/>
      <c r="H56" s="25"/>
      <c r="I56" s="25"/>
      <c r="J56" s="39"/>
      <c r="K56" s="39"/>
      <c r="L56" s="49"/>
      <c r="M56" s="39"/>
      <c r="N56" s="44"/>
      <c r="O56" s="36"/>
      <c r="P56" s="37"/>
      <c r="Q56" s="35"/>
      <c r="R56" s="36"/>
      <c r="S56" s="38"/>
      <c r="T56" s="35"/>
      <c r="U56" s="36"/>
      <c r="V56" s="38"/>
      <c r="W56" s="35"/>
      <c r="X56" s="36"/>
      <c r="Y56" s="35"/>
      <c r="Z56" s="36"/>
      <c r="AA56" s="35"/>
      <c r="AB56" s="36"/>
      <c r="AC56" s="35"/>
      <c r="AD56" s="36"/>
      <c r="AE56" s="38"/>
      <c r="AF56" s="35"/>
      <c r="AG56" s="35"/>
      <c r="AH56" s="35"/>
      <c r="AI56" s="35"/>
      <c r="AJ56" s="35"/>
      <c r="AK56" s="49"/>
      <c r="AL56" s="35"/>
    </row>
    <row r="57" spans="1:43" ht="22.5" customHeight="1" x14ac:dyDescent="0.25">
      <c r="A57" s="31"/>
      <c r="B57" s="25"/>
      <c r="C57" s="25"/>
      <c r="D57" s="25"/>
      <c r="E57" s="25"/>
      <c r="F57" s="25"/>
      <c r="G57" s="25"/>
      <c r="H57" s="25"/>
      <c r="I57" s="25"/>
      <c r="J57" s="39"/>
      <c r="K57" s="39"/>
      <c r="L57" s="49"/>
      <c r="M57" s="39"/>
      <c r="N57" s="44"/>
      <c r="O57" s="36"/>
      <c r="P57" s="37"/>
      <c r="Q57" s="35"/>
      <c r="R57" s="36"/>
      <c r="S57" s="38"/>
      <c r="T57" s="35"/>
      <c r="U57" s="36"/>
      <c r="V57" s="38"/>
      <c r="W57" s="35"/>
      <c r="X57" s="36"/>
      <c r="Y57" s="35"/>
      <c r="Z57" s="36"/>
      <c r="AA57" s="35"/>
      <c r="AB57" s="36"/>
      <c r="AC57" s="35"/>
      <c r="AD57" s="36"/>
      <c r="AE57" s="38"/>
      <c r="AF57" s="35"/>
      <c r="AG57" s="35"/>
      <c r="AH57" s="35"/>
      <c r="AI57" s="35"/>
      <c r="AJ57" s="35"/>
      <c r="AK57" s="49"/>
      <c r="AL57" s="35"/>
    </row>
    <row r="58" spans="1:43" ht="22.5" customHeight="1" x14ac:dyDescent="0.25">
      <c r="A58" s="31"/>
      <c r="B58" s="25"/>
      <c r="C58" s="25"/>
      <c r="D58" s="25"/>
      <c r="E58" s="25"/>
      <c r="F58" s="25"/>
      <c r="G58" s="25"/>
      <c r="H58" s="25"/>
      <c r="I58" s="25"/>
      <c r="J58" s="39"/>
      <c r="K58" s="39"/>
      <c r="L58" s="49"/>
      <c r="M58" s="39"/>
      <c r="N58" s="44"/>
      <c r="O58" s="36"/>
      <c r="P58" s="37"/>
      <c r="Q58" s="35"/>
      <c r="R58" s="36"/>
      <c r="S58" s="38"/>
      <c r="T58" s="35"/>
      <c r="U58" s="36"/>
      <c r="V58" s="38"/>
      <c r="W58" s="35"/>
      <c r="X58" s="36"/>
      <c r="Y58" s="35"/>
      <c r="Z58" s="36"/>
      <c r="AA58" s="35"/>
      <c r="AB58" s="36"/>
      <c r="AC58" s="35"/>
      <c r="AD58" s="36"/>
      <c r="AE58" s="38"/>
      <c r="AF58" s="35"/>
      <c r="AG58" s="35"/>
      <c r="AH58" s="35"/>
      <c r="AI58" s="35"/>
      <c r="AJ58" s="35"/>
      <c r="AK58" s="49"/>
      <c r="AL58" s="35"/>
    </row>
    <row r="59" spans="1:43" ht="22.5" customHeight="1" x14ac:dyDescent="0.25">
      <c r="A59" s="31"/>
      <c r="B59" s="25"/>
      <c r="C59" s="25"/>
      <c r="D59" s="25"/>
      <c r="E59" s="25"/>
      <c r="F59" s="25"/>
      <c r="G59" s="25"/>
      <c r="H59" s="25"/>
      <c r="I59" s="25"/>
      <c r="J59" s="39"/>
      <c r="K59" s="39"/>
      <c r="L59" s="49"/>
      <c r="M59" s="39"/>
      <c r="N59" s="44"/>
      <c r="O59" s="36"/>
      <c r="P59" s="37"/>
      <c r="Q59" s="35"/>
      <c r="R59" s="36"/>
      <c r="S59" s="38"/>
      <c r="T59" s="35"/>
      <c r="U59" s="36"/>
      <c r="V59" s="38"/>
      <c r="W59" s="35"/>
      <c r="X59" s="36"/>
      <c r="Y59" s="35"/>
      <c r="Z59" s="36"/>
      <c r="AA59" s="35"/>
      <c r="AB59" s="36"/>
      <c r="AC59" s="35"/>
      <c r="AD59" s="36"/>
      <c r="AE59" s="38"/>
      <c r="AF59" s="35"/>
      <c r="AG59" s="35"/>
      <c r="AH59" s="35"/>
      <c r="AI59" s="35"/>
      <c r="AJ59" s="35"/>
      <c r="AK59" s="43"/>
      <c r="AL59" s="35"/>
    </row>
    <row r="60" spans="1:43" ht="22.5" customHeight="1" x14ac:dyDescent="0.25">
      <c r="A60" s="31"/>
      <c r="B60" s="25"/>
      <c r="C60" s="25"/>
      <c r="D60" s="25"/>
      <c r="E60" s="25"/>
      <c r="F60" s="25"/>
      <c r="G60" s="25"/>
      <c r="H60" s="25"/>
      <c r="I60" s="25"/>
      <c r="J60" s="39"/>
      <c r="K60" s="39"/>
      <c r="L60" s="49"/>
      <c r="M60" s="39"/>
      <c r="N60" s="44"/>
      <c r="O60" s="36"/>
      <c r="P60" s="37"/>
      <c r="Q60" s="35"/>
      <c r="R60" s="36"/>
      <c r="S60" s="38"/>
      <c r="T60" s="35"/>
      <c r="U60" s="36"/>
      <c r="V60" s="38"/>
      <c r="W60" s="35"/>
      <c r="X60" s="36"/>
      <c r="Y60" s="35"/>
      <c r="Z60" s="36"/>
      <c r="AA60" s="35"/>
      <c r="AB60" s="36"/>
      <c r="AC60" s="35"/>
      <c r="AD60" s="36"/>
      <c r="AE60" s="38"/>
      <c r="AF60" s="35"/>
      <c r="AG60" s="35"/>
      <c r="AH60" s="35"/>
      <c r="AI60" s="35"/>
      <c r="AJ60" s="35"/>
      <c r="AK60" s="49"/>
      <c r="AL60" s="35"/>
    </row>
    <row r="61" spans="1:43" ht="22.5" customHeight="1" x14ac:dyDescent="0.25">
      <c r="A61" s="31"/>
      <c r="B61" s="25"/>
      <c r="C61" s="25"/>
      <c r="D61" s="25"/>
      <c r="E61" s="25"/>
      <c r="F61" s="25"/>
      <c r="G61" s="25"/>
      <c r="H61" s="25"/>
      <c r="I61" s="25"/>
      <c r="J61" s="39"/>
      <c r="K61" s="39"/>
      <c r="L61" s="49"/>
      <c r="M61" s="39"/>
      <c r="N61" s="44"/>
      <c r="O61" s="36"/>
      <c r="P61" s="37"/>
      <c r="Q61" s="35"/>
      <c r="R61" s="36"/>
      <c r="S61" s="38"/>
      <c r="T61" s="35"/>
      <c r="U61" s="36"/>
      <c r="V61" s="38"/>
      <c r="W61" s="35"/>
      <c r="X61" s="36"/>
      <c r="Y61" s="35"/>
      <c r="Z61" s="36"/>
      <c r="AA61" s="35"/>
      <c r="AB61" s="36"/>
      <c r="AC61" s="35"/>
      <c r="AD61" s="36"/>
      <c r="AE61" s="38"/>
      <c r="AF61" s="35"/>
      <c r="AG61" s="35"/>
      <c r="AH61" s="35"/>
      <c r="AI61" s="35"/>
      <c r="AJ61" s="35"/>
      <c r="AK61" s="43"/>
      <c r="AL61" s="35"/>
    </row>
    <row r="62" spans="1:43" ht="22.5" customHeight="1" x14ac:dyDescent="0.25">
      <c r="A62" s="31"/>
      <c r="B62" s="25"/>
      <c r="C62" s="25"/>
      <c r="D62" s="25"/>
      <c r="E62" s="25"/>
      <c r="F62" s="25"/>
      <c r="G62" s="25"/>
      <c r="H62" s="25"/>
      <c r="I62" s="25"/>
      <c r="J62" s="39"/>
      <c r="K62" s="39"/>
      <c r="L62" s="49"/>
      <c r="M62" s="39"/>
      <c r="N62" s="44"/>
      <c r="O62" s="36"/>
      <c r="P62" s="37"/>
      <c r="Q62" s="35"/>
      <c r="R62" s="36"/>
      <c r="S62" s="38"/>
      <c r="T62" s="35"/>
      <c r="U62" s="36"/>
      <c r="V62" s="38"/>
      <c r="W62" s="35"/>
      <c r="X62" s="36"/>
      <c r="Y62" s="35"/>
      <c r="Z62" s="36"/>
      <c r="AA62" s="35"/>
      <c r="AB62" s="36"/>
      <c r="AC62" s="35"/>
      <c r="AD62" s="36"/>
      <c r="AE62" s="38"/>
      <c r="AF62" s="35"/>
      <c r="AG62" s="35"/>
      <c r="AH62" s="35"/>
      <c r="AI62" s="35"/>
      <c r="AJ62" s="35"/>
      <c r="AK62" s="43"/>
      <c r="AL62" s="35"/>
    </row>
    <row r="63" spans="1:43" ht="22.5" customHeight="1" x14ac:dyDescent="0.25">
      <c r="A63" s="31"/>
      <c r="B63" s="25"/>
      <c r="C63" s="25"/>
      <c r="D63" s="25"/>
      <c r="E63" s="25"/>
      <c r="F63" s="25"/>
      <c r="G63" s="25"/>
      <c r="H63" s="25"/>
      <c r="I63" s="25"/>
      <c r="J63" s="39"/>
      <c r="K63" s="39"/>
      <c r="L63" s="49"/>
      <c r="M63" s="39"/>
      <c r="N63" s="44"/>
      <c r="O63" s="36"/>
      <c r="P63" s="37"/>
      <c r="Q63" s="35"/>
      <c r="R63" s="36"/>
      <c r="S63" s="38"/>
      <c r="T63" s="35"/>
      <c r="U63" s="36"/>
      <c r="V63" s="38"/>
      <c r="W63" s="35"/>
      <c r="X63" s="36"/>
      <c r="Y63" s="35"/>
      <c r="Z63" s="36"/>
      <c r="AA63" s="35"/>
      <c r="AB63" s="36"/>
      <c r="AC63" s="35"/>
      <c r="AD63" s="36"/>
      <c r="AE63" s="38"/>
      <c r="AF63" s="35"/>
      <c r="AG63" s="35"/>
      <c r="AH63" s="35"/>
      <c r="AI63" s="35"/>
      <c r="AJ63" s="35"/>
      <c r="AK63" s="43"/>
      <c r="AL63" s="35"/>
    </row>
    <row r="64" spans="1:43" ht="22.5" customHeight="1" x14ac:dyDescent="0.3">
      <c r="A64" s="31"/>
      <c r="B64" s="25"/>
      <c r="C64" s="25"/>
      <c r="D64" s="25"/>
      <c r="E64" s="25"/>
      <c r="F64" s="25"/>
      <c r="G64" s="25"/>
      <c r="H64" s="25"/>
      <c r="I64" s="25"/>
      <c r="J64" s="39"/>
      <c r="K64" s="41"/>
      <c r="L64" s="50"/>
      <c r="M64" s="41"/>
      <c r="N64" s="44"/>
      <c r="O64" s="36"/>
      <c r="P64" s="37"/>
      <c r="Q64" s="35"/>
      <c r="R64" s="36"/>
      <c r="S64" s="38"/>
      <c r="T64" s="35"/>
      <c r="U64" s="36"/>
      <c r="V64" s="38"/>
      <c r="W64" s="35"/>
      <c r="X64" s="36"/>
      <c r="Y64" s="35"/>
      <c r="Z64" s="36"/>
      <c r="AA64" s="35"/>
      <c r="AB64" s="36"/>
      <c r="AC64" s="35"/>
      <c r="AD64" s="36"/>
      <c r="AE64" s="38"/>
      <c r="AF64" s="35"/>
      <c r="AG64" s="35"/>
      <c r="AH64" s="35"/>
      <c r="AI64" s="35"/>
      <c r="AJ64" s="35"/>
      <c r="AK64" s="43"/>
      <c r="AL64" s="35"/>
    </row>
    <row r="65" spans="1:38" ht="22.5" customHeight="1" x14ac:dyDescent="0.3">
      <c r="A65" s="31"/>
      <c r="B65" s="25"/>
      <c r="C65" s="25"/>
      <c r="D65" s="25"/>
      <c r="E65" s="25"/>
      <c r="F65" s="25"/>
      <c r="G65" s="25"/>
      <c r="H65" s="25"/>
      <c r="I65" s="25"/>
      <c r="J65" s="39"/>
      <c r="K65" s="41"/>
      <c r="L65" s="50"/>
      <c r="M65" s="41"/>
      <c r="N65" s="44"/>
      <c r="O65" s="36"/>
      <c r="P65" s="37"/>
      <c r="Q65" s="35"/>
      <c r="R65" s="36"/>
      <c r="S65" s="38"/>
      <c r="T65" s="35"/>
      <c r="U65" s="36"/>
      <c r="V65" s="38"/>
      <c r="W65" s="35"/>
      <c r="X65" s="36"/>
      <c r="Y65" s="35"/>
      <c r="Z65" s="36"/>
      <c r="AA65" s="35"/>
      <c r="AB65" s="36"/>
      <c r="AC65" s="35"/>
      <c r="AD65" s="36"/>
      <c r="AE65" s="38"/>
      <c r="AF65" s="35"/>
      <c r="AG65" s="35"/>
      <c r="AH65" s="35"/>
      <c r="AI65" s="35"/>
      <c r="AJ65" s="35"/>
      <c r="AK65" s="43"/>
      <c r="AL65" s="35"/>
    </row>
    <row r="66" spans="1:38" ht="22.5" customHeight="1" x14ac:dyDescent="0.3">
      <c r="A66" s="31"/>
      <c r="B66" s="25"/>
      <c r="C66" s="25"/>
      <c r="D66" s="25"/>
      <c r="E66" s="25"/>
      <c r="F66" s="25"/>
      <c r="G66" s="25"/>
      <c r="H66" s="25"/>
      <c r="I66" s="25"/>
      <c r="J66" s="39"/>
      <c r="K66" s="41"/>
      <c r="L66" s="50"/>
      <c r="M66" s="41"/>
      <c r="N66" s="44"/>
      <c r="O66" s="36"/>
      <c r="P66" s="37"/>
      <c r="Q66" s="35"/>
      <c r="R66" s="36"/>
      <c r="S66" s="38"/>
      <c r="T66" s="35"/>
      <c r="U66" s="36"/>
      <c r="V66" s="38"/>
      <c r="W66" s="35"/>
      <c r="X66" s="36"/>
      <c r="Y66" s="35"/>
      <c r="Z66" s="36"/>
      <c r="AA66" s="35"/>
      <c r="AB66" s="36"/>
      <c r="AC66" s="35"/>
      <c r="AD66" s="36"/>
      <c r="AE66" s="38"/>
      <c r="AF66" s="35"/>
      <c r="AG66" s="35"/>
      <c r="AH66" s="35"/>
      <c r="AI66" s="35"/>
      <c r="AJ66" s="35"/>
      <c r="AK66" s="43"/>
      <c r="AL66" s="35"/>
    </row>
    <row r="67" spans="1:38" ht="22.5" customHeight="1" x14ac:dyDescent="0.3">
      <c r="A67" s="31"/>
      <c r="B67" s="25"/>
      <c r="C67" s="25"/>
      <c r="D67" s="25"/>
      <c r="E67" s="25"/>
      <c r="F67" s="25"/>
      <c r="G67" s="25"/>
      <c r="H67" s="25"/>
      <c r="I67" s="25"/>
      <c r="J67" s="39"/>
      <c r="K67" s="41"/>
      <c r="L67" s="50"/>
      <c r="M67" s="41"/>
      <c r="N67" s="44"/>
      <c r="O67" s="36"/>
      <c r="P67" s="37"/>
      <c r="Q67" s="35"/>
      <c r="R67" s="36"/>
      <c r="S67" s="38"/>
      <c r="T67" s="35"/>
      <c r="U67" s="36"/>
      <c r="V67" s="38"/>
      <c r="W67" s="35"/>
      <c r="X67" s="36"/>
      <c r="Y67" s="35"/>
      <c r="Z67" s="36"/>
      <c r="AA67" s="35"/>
      <c r="AB67" s="36"/>
      <c r="AC67" s="35"/>
      <c r="AD67" s="36"/>
      <c r="AE67" s="38"/>
      <c r="AF67" s="35"/>
      <c r="AG67" s="35"/>
      <c r="AH67" s="35"/>
      <c r="AI67" s="35"/>
      <c r="AJ67" s="35"/>
      <c r="AK67" s="43"/>
      <c r="AL67" s="35"/>
    </row>
    <row r="68" spans="1:38" ht="22.5" customHeight="1" x14ac:dyDescent="0.3">
      <c r="A68" s="31"/>
      <c r="B68" s="25"/>
      <c r="C68" s="25"/>
      <c r="D68" s="25"/>
      <c r="E68" s="25"/>
      <c r="F68" s="25"/>
      <c r="G68" s="25"/>
      <c r="H68" s="25"/>
      <c r="I68" s="25"/>
      <c r="J68" s="39"/>
      <c r="K68" s="41"/>
      <c r="L68" s="50"/>
      <c r="M68" s="41"/>
      <c r="N68" s="44"/>
      <c r="O68" s="36"/>
      <c r="P68" s="37"/>
      <c r="Q68" s="35"/>
      <c r="R68" s="36"/>
      <c r="S68" s="38"/>
      <c r="T68" s="35"/>
      <c r="U68" s="36"/>
      <c r="V68" s="38"/>
      <c r="W68" s="35"/>
      <c r="X68" s="36"/>
      <c r="Y68" s="35"/>
      <c r="Z68" s="36"/>
      <c r="AA68" s="35"/>
      <c r="AB68" s="36"/>
      <c r="AC68" s="35"/>
      <c r="AD68" s="36"/>
      <c r="AE68" s="38"/>
      <c r="AF68" s="35"/>
      <c r="AG68" s="35"/>
      <c r="AH68" s="35"/>
      <c r="AI68" s="35"/>
      <c r="AJ68" s="35"/>
      <c r="AK68" s="43"/>
      <c r="AL68" s="35"/>
    </row>
    <row r="69" spans="1:38" ht="22.5" customHeight="1" x14ac:dyDescent="0.3">
      <c r="A69" s="31"/>
      <c r="B69" s="25"/>
      <c r="C69" s="25"/>
      <c r="D69" s="25"/>
      <c r="E69" s="25"/>
      <c r="F69" s="25"/>
      <c r="G69" s="25"/>
      <c r="H69" s="25"/>
      <c r="I69" s="25"/>
      <c r="J69" s="39"/>
      <c r="K69" s="41"/>
      <c r="L69" s="50"/>
      <c r="M69" s="41"/>
      <c r="N69" s="44"/>
      <c r="O69" s="36"/>
      <c r="P69" s="37"/>
      <c r="Q69" s="35"/>
      <c r="R69" s="36"/>
      <c r="S69" s="38"/>
      <c r="T69" s="35"/>
      <c r="U69" s="36"/>
      <c r="V69" s="38"/>
      <c r="W69" s="35"/>
      <c r="X69" s="36"/>
      <c r="Y69" s="35"/>
      <c r="Z69" s="36"/>
      <c r="AA69" s="35"/>
      <c r="AB69" s="36"/>
      <c r="AC69" s="35"/>
      <c r="AD69" s="36"/>
      <c r="AE69" s="38"/>
      <c r="AF69" s="35"/>
      <c r="AG69" s="35"/>
      <c r="AH69" s="35"/>
      <c r="AI69" s="35"/>
      <c r="AJ69" s="35"/>
      <c r="AK69" s="43"/>
      <c r="AL69" s="35"/>
    </row>
    <row r="70" spans="1:38" ht="22.5" customHeight="1" x14ac:dyDescent="0.3">
      <c r="A70" s="31"/>
      <c r="B70" s="25"/>
      <c r="C70" s="25"/>
      <c r="D70" s="25"/>
      <c r="E70" s="25"/>
      <c r="F70" s="25"/>
      <c r="G70" s="25"/>
      <c r="H70" s="25"/>
      <c r="I70" s="25"/>
      <c r="J70" s="39"/>
      <c r="K70" s="41"/>
      <c r="L70" s="50"/>
      <c r="M70" s="41"/>
      <c r="N70" s="44"/>
      <c r="O70" s="36"/>
      <c r="P70" s="37"/>
      <c r="Q70" s="35"/>
      <c r="R70" s="36"/>
      <c r="S70" s="38"/>
      <c r="T70" s="35"/>
      <c r="U70" s="36"/>
      <c r="V70" s="38"/>
      <c r="W70" s="35"/>
      <c r="X70" s="36"/>
      <c r="Y70" s="35"/>
      <c r="Z70" s="36"/>
      <c r="AA70" s="35"/>
      <c r="AB70" s="36"/>
      <c r="AC70" s="35"/>
      <c r="AD70" s="36"/>
      <c r="AE70" s="38"/>
      <c r="AF70" s="35"/>
      <c r="AG70" s="35"/>
      <c r="AH70" s="35"/>
      <c r="AI70" s="35"/>
      <c r="AJ70" s="35"/>
      <c r="AK70" s="43"/>
      <c r="AL70" s="35"/>
    </row>
    <row r="71" spans="1:38" ht="22.5" customHeight="1" x14ac:dyDescent="0.3">
      <c r="A71" s="31"/>
      <c r="B71" s="25"/>
      <c r="C71" s="25"/>
      <c r="D71" s="25"/>
      <c r="E71" s="25"/>
      <c r="F71" s="25"/>
      <c r="G71" s="25"/>
      <c r="H71" s="25"/>
      <c r="I71" s="25"/>
      <c r="J71" s="39"/>
      <c r="K71" s="41"/>
      <c r="L71" s="50"/>
      <c r="M71" s="41"/>
      <c r="N71" s="44"/>
      <c r="O71" s="36"/>
      <c r="P71" s="37"/>
      <c r="Q71" s="35"/>
      <c r="R71" s="36"/>
      <c r="S71" s="38"/>
      <c r="T71" s="35"/>
      <c r="U71" s="36"/>
      <c r="V71" s="38"/>
      <c r="W71" s="35"/>
      <c r="X71" s="36"/>
      <c r="Y71" s="35"/>
      <c r="Z71" s="36"/>
      <c r="AA71" s="35"/>
      <c r="AB71" s="36"/>
      <c r="AC71" s="35"/>
      <c r="AD71" s="36"/>
      <c r="AE71" s="38"/>
      <c r="AF71" s="35"/>
      <c r="AG71" s="35"/>
      <c r="AH71" s="35"/>
      <c r="AI71" s="35"/>
      <c r="AJ71" s="35"/>
      <c r="AK71" s="43"/>
      <c r="AL71" s="35"/>
    </row>
    <row r="72" spans="1:38" ht="22.5" customHeight="1" x14ac:dyDescent="0.25">
      <c r="A72" s="31"/>
      <c r="B72" s="25"/>
      <c r="C72" s="25"/>
      <c r="D72" s="25"/>
      <c r="E72" s="25"/>
      <c r="F72" s="25"/>
      <c r="G72" s="25"/>
      <c r="H72" s="25"/>
      <c r="I72" s="25"/>
      <c r="J72" s="39"/>
      <c r="K72" s="39"/>
      <c r="L72" s="49"/>
      <c r="M72" s="39"/>
      <c r="N72" s="44"/>
      <c r="O72" s="36"/>
      <c r="P72" s="37"/>
      <c r="Q72" s="35"/>
      <c r="R72" s="36"/>
      <c r="S72" s="38"/>
      <c r="T72" s="35"/>
      <c r="U72" s="36"/>
      <c r="V72" s="38"/>
      <c r="W72" s="35"/>
      <c r="X72" s="36"/>
      <c r="Y72" s="35"/>
      <c r="Z72" s="36"/>
      <c r="AA72" s="35"/>
      <c r="AB72" s="36"/>
      <c r="AC72" s="35"/>
      <c r="AD72" s="36"/>
      <c r="AE72" s="38"/>
      <c r="AF72" s="35"/>
      <c r="AG72" s="35"/>
      <c r="AH72" s="35"/>
      <c r="AI72" s="35"/>
      <c r="AJ72" s="35"/>
      <c r="AK72" s="43"/>
      <c r="AL72" s="35"/>
    </row>
    <row r="73" spans="1:38" ht="22.5" customHeight="1" x14ac:dyDescent="0.25">
      <c r="A73" s="31"/>
      <c r="B73" s="25"/>
      <c r="C73" s="25"/>
      <c r="D73" s="25"/>
      <c r="E73" s="25"/>
      <c r="F73" s="25"/>
      <c r="G73" s="25"/>
      <c r="H73" s="25"/>
      <c r="I73" s="25"/>
      <c r="J73" s="39"/>
      <c r="K73" s="39"/>
      <c r="L73" s="49"/>
      <c r="M73" s="39"/>
      <c r="N73" s="44"/>
      <c r="O73" s="36"/>
      <c r="P73" s="37"/>
      <c r="Q73" s="35"/>
      <c r="R73" s="36"/>
      <c r="S73" s="38"/>
      <c r="T73" s="35"/>
      <c r="U73" s="36"/>
      <c r="V73" s="38"/>
      <c r="W73" s="35"/>
      <c r="X73" s="36"/>
      <c r="Y73" s="35"/>
      <c r="Z73" s="36"/>
      <c r="AA73" s="35"/>
      <c r="AB73" s="36"/>
      <c r="AC73" s="35"/>
      <c r="AD73" s="36"/>
      <c r="AE73" s="38"/>
      <c r="AF73" s="35"/>
      <c r="AG73" s="35"/>
      <c r="AH73" s="35"/>
      <c r="AI73" s="35"/>
      <c r="AJ73" s="35"/>
      <c r="AK73" s="43"/>
      <c r="AL73" s="35"/>
    </row>
    <row r="74" spans="1:38" ht="22.5" customHeight="1" x14ac:dyDescent="0.25">
      <c r="A74" s="31"/>
      <c r="B74" s="25"/>
      <c r="C74" s="25"/>
      <c r="D74" s="25"/>
      <c r="E74" s="25"/>
      <c r="F74" s="25"/>
      <c r="G74" s="25"/>
      <c r="H74" s="25"/>
      <c r="I74" s="25"/>
      <c r="J74" s="39"/>
      <c r="K74" s="39"/>
      <c r="L74" s="49"/>
      <c r="M74" s="39"/>
      <c r="N74" s="44"/>
      <c r="O74" s="36"/>
      <c r="P74" s="37"/>
      <c r="Q74" s="35"/>
      <c r="R74" s="36"/>
      <c r="S74" s="38"/>
      <c r="T74" s="35"/>
      <c r="U74" s="36"/>
      <c r="V74" s="38"/>
      <c r="W74" s="35"/>
      <c r="X74" s="36"/>
      <c r="Y74" s="35"/>
      <c r="Z74" s="36"/>
      <c r="AA74" s="35"/>
      <c r="AB74" s="36"/>
      <c r="AC74" s="35"/>
      <c r="AD74" s="36"/>
      <c r="AE74" s="38"/>
      <c r="AF74" s="35"/>
      <c r="AG74" s="35"/>
      <c r="AH74" s="35"/>
      <c r="AI74" s="35"/>
      <c r="AJ74" s="35"/>
      <c r="AK74" s="43"/>
      <c r="AL74" s="35"/>
    </row>
    <row r="75" spans="1:38" ht="22.5" customHeight="1" x14ac:dyDescent="0.25">
      <c r="A75" s="31"/>
      <c r="B75" s="25"/>
      <c r="C75" s="25"/>
      <c r="D75" s="25"/>
      <c r="E75" s="25"/>
      <c r="F75" s="25"/>
      <c r="G75" s="25"/>
      <c r="H75" s="25"/>
      <c r="I75" s="25"/>
      <c r="J75" s="39"/>
      <c r="K75" s="39"/>
      <c r="L75" s="49"/>
      <c r="M75" s="39"/>
      <c r="N75" s="44"/>
      <c r="O75" s="36"/>
      <c r="P75" s="37"/>
      <c r="Q75" s="35"/>
      <c r="R75" s="36"/>
      <c r="S75" s="38"/>
      <c r="T75" s="35"/>
      <c r="U75" s="36"/>
      <c r="V75" s="38"/>
      <c r="W75" s="35"/>
      <c r="X75" s="36"/>
      <c r="Y75" s="35"/>
      <c r="Z75" s="36"/>
      <c r="AA75" s="35"/>
      <c r="AB75" s="36"/>
      <c r="AC75" s="35"/>
      <c r="AD75" s="36"/>
      <c r="AE75" s="38"/>
      <c r="AF75" s="35"/>
      <c r="AG75" s="35"/>
      <c r="AH75" s="35"/>
      <c r="AI75" s="35"/>
      <c r="AJ75" s="35"/>
      <c r="AK75" s="43"/>
      <c r="AL75" s="35"/>
    </row>
    <row r="76" spans="1:38" ht="22.5" customHeight="1" x14ac:dyDescent="0.25">
      <c r="A76" s="31"/>
      <c r="B76" s="25"/>
      <c r="C76" s="25"/>
      <c r="D76" s="25"/>
      <c r="E76" s="25"/>
      <c r="F76" s="25"/>
      <c r="G76" s="25"/>
      <c r="H76" s="25"/>
      <c r="I76" s="25"/>
      <c r="J76" s="39"/>
      <c r="K76" s="39"/>
      <c r="L76" s="49"/>
      <c r="M76" s="39"/>
      <c r="N76" s="44"/>
      <c r="O76" s="36"/>
      <c r="P76" s="37"/>
      <c r="Q76" s="35"/>
      <c r="R76" s="36"/>
      <c r="S76" s="38"/>
      <c r="T76" s="35"/>
      <c r="U76" s="36"/>
      <c r="V76" s="38"/>
      <c r="W76" s="35"/>
      <c r="X76" s="36"/>
      <c r="Y76" s="35"/>
      <c r="Z76" s="36"/>
      <c r="AA76" s="35"/>
      <c r="AB76" s="36"/>
      <c r="AC76" s="35"/>
      <c r="AD76" s="36"/>
      <c r="AE76" s="38"/>
      <c r="AF76" s="35"/>
      <c r="AG76" s="35"/>
      <c r="AH76" s="35"/>
      <c r="AI76" s="35"/>
      <c r="AJ76" s="35"/>
      <c r="AK76" s="43"/>
      <c r="AL76" s="35"/>
    </row>
    <row r="77" spans="1:38" ht="22.5" customHeight="1" x14ac:dyDescent="0.25">
      <c r="A77" s="31"/>
      <c r="B77" s="25"/>
      <c r="C77" s="25"/>
      <c r="D77" s="25"/>
      <c r="E77" s="25"/>
      <c r="F77" s="25"/>
      <c r="G77" s="25"/>
      <c r="H77" s="25"/>
      <c r="I77" s="25"/>
      <c r="J77" s="39"/>
      <c r="K77" s="39"/>
      <c r="L77" s="49"/>
      <c r="M77" s="39"/>
      <c r="N77" s="44"/>
      <c r="O77" s="36"/>
      <c r="P77" s="37"/>
      <c r="Q77" s="35"/>
      <c r="R77" s="36"/>
      <c r="S77" s="38"/>
      <c r="T77" s="35"/>
      <c r="U77" s="36"/>
      <c r="V77" s="38"/>
      <c r="W77" s="35"/>
      <c r="X77" s="36"/>
      <c r="Y77" s="35"/>
      <c r="Z77" s="36"/>
      <c r="AA77" s="35"/>
      <c r="AB77" s="36"/>
      <c r="AC77" s="35"/>
      <c r="AD77" s="36"/>
      <c r="AE77" s="38"/>
      <c r="AF77" s="35"/>
      <c r="AG77" s="35"/>
      <c r="AH77" s="35"/>
      <c r="AI77" s="35"/>
      <c r="AJ77" s="35"/>
      <c r="AK77" s="43"/>
      <c r="AL77" s="35"/>
    </row>
    <row r="78" spans="1:38" ht="22.5" customHeight="1" x14ac:dyDescent="0.25">
      <c r="A78" s="31"/>
      <c r="B78" s="25"/>
      <c r="C78" s="25"/>
      <c r="D78" s="25"/>
      <c r="E78" s="25"/>
      <c r="F78" s="25"/>
      <c r="G78" s="25"/>
      <c r="H78" s="25"/>
      <c r="I78" s="25"/>
      <c r="J78" s="39"/>
      <c r="K78" s="39"/>
      <c r="L78" s="49"/>
      <c r="M78" s="39"/>
      <c r="N78" s="44"/>
      <c r="O78" s="36"/>
      <c r="P78" s="37"/>
      <c r="Q78" s="35"/>
      <c r="R78" s="36"/>
      <c r="S78" s="38"/>
      <c r="T78" s="35"/>
      <c r="U78" s="36"/>
      <c r="V78" s="38"/>
      <c r="W78" s="35"/>
      <c r="X78" s="36"/>
      <c r="Y78" s="35"/>
      <c r="Z78" s="36"/>
      <c r="AA78" s="35"/>
      <c r="AB78" s="36"/>
      <c r="AC78" s="35"/>
      <c r="AD78" s="36"/>
      <c r="AE78" s="38"/>
      <c r="AF78" s="35"/>
      <c r="AG78" s="35"/>
      <c r="AH78" s="35"/>
      <c r="AI78" s="35"/>
      <c r="AJ78" s="35"/>
      <c r="AK78" s="43"/>
      <c r="AL78" s="35"/>
    </row>
    <row r="79" spans="1:38" ht="22.5" customHeight="1" x14ac:dyDescent="0.25">
      <c r="A79" s="31"/>
      <c r="B79" s="25"/>
      <c r="C79" s="25"/>
      <c r="D79" s="25"/>
      <c r="E79" s="25"/>
      <c r="F79" s="25"/>
      <c r="G79" s="25"/>
      <c r="H79" s="25"/>
      <c r="I79" s="25"/>
      <c r="J79" s="39"/>
      <c r="K79" s="39"/>
      <c r="L79" s="49"/>
      <c r="M79" s="39"/>
      <c r="N79" s="44"/>
      <c r="O79" s="36"/>
      <c r="P79" s="37"/>
      <c r="Q79" s="35"/>
      <c r="R79" s="36"/>
      <c r="S79" s="38"/>
      <c r="T79" s="35"/>
      <c r="U79" s="36"/>
      <c r="V79" s="38"/>
      <c r="W79" s="35"/>
      <c r="X79" s="36"/>
      <c r="Y79" s="35"/>
      <c r="Z79" s="36"/>
      <c r="AA79" s="35"/>
      <c r="AB79" s="36"/>
      <c r="AC79" s="35"/>
      <c r="AD79" s="36"/>
      <c r="AE79" s="38"/>
      <c r="AF79" s="35"/>
      <c r="AG79" s="35"/>
      <c r="AH79" s="35"/>
      <c r="AI79" s="35"/>
      <c r="AJ79" s="35"/>
      <c r="AK79" s="43"/>
      <c r="AL79" s="35"/>
    </row>
    <row r="80" spans="1:38" ht="22.5" customHeight="1" x14ac:dyDescent="0.25">
      <c r="A80" s="31"/>
      <c r="B80" s="25"/>
      <c r="C80" s="25"/>
      <c r="D80" s="25"/>
      <c r="E80" s="25"/>
      <c r="F80" s="25"/>
      <c r="G80" s="25"/>
      <c r="H80" s="25"/>
      <c r="I80" s="25"/>
      <c r="J80" s="39"/>
      <c r="K80" s="39"/>
      <c r="L80" s="49"/>
      <c r="M80" s="39"/>
      <c r="N80" s="44"/>
      <c r="O80" s="36"/>
      <c r="P80" s="37"/>
      <c r="Q80" s="35"/>
      <c r="R80" s="36"/>
      <c r="S80" s="38"/>
      <c r="T80" s="35"/>
      <c r="U80" s="36"/>
      <c r="V80" s="38"/>
      <c r="W80" s="35"/>
      <c r="X80" s="36"/>
      <c r="Y80" s="35"/>
      <c r="Z80" s="36"/>
      <c r="AA80" s="35"/>
      <c r="AB80" s="36"/>
      <c r="AC80" s="35"/>
      <c r="AD80" s="36"/>
      <c r="AE80" s="38"/>
      <c r="AF80" s="35"/>
      <c r="AG80" s="35"/>
      <c r="AH80" s="35"/>
      <c r="AI80" s="35"/>
      <c r="AJ80" s="35"/>
      <c r="AK80" s="43"/>
      <c r="AL80" s="35"/>
    </row>
    <row r="81" spans="1:39" ht="22.5" customHeight="1" x14ac:dyDescent="0.25">
      <c r="A81" s="31"/>
      <c r="B81" s="25"/>
      <c r="C81" s="25"/>
      <c r="D81" s="25"/>
      <c r="E81" s="25"/>
      <c r="F81" s="25"/>
      <c r="G81" s="25"/>
      <c r="H81" s="25"/>
      <c r="I81" s="25"/>
      <c r="J81" s="39"/>
      <c r="K81" s="39"/>
      <c r="L81" s="49"/>
      <c r="M81" s="39"/>
      <c r="N81" s="44"/>
      <c r="O81" s="36"/>
      <c r="P81" s="37"/>
      <c r="Q81" s="35"/>
      <c r="R81" s="36"/>
      <c r="S81" s="38"/>
      <c r="T81" s="35"/>
      <c r="U81" s="36"/>
      <c r="V81" s="38"/>
      <c r="W81" s="35"/>
      <c r="X81" s="36"/>
      <c r="Y81" s="35"/>
      <c r="Z81" s="36"/>
      <c r="AA81" s="35"/>
      <c r="AB81" s="36"/>
      <c r="AC81" s="35"/>
      <c r="AD81" s="36"/>
      <c r="AE81" s="38"/>
      <c r="AF81" s="35"/>
      <c r="AG81" s="35"/>
      <c r="AH81" s="35"/>
      <c r="AI81" s="35"/>
      <c r="AJ81" s="35"/>
      <c r="AK81" s="43"/>
      <c r="AL81" s="35"/>
    </row>
    <row r="82" spans="1:39" ht="22.5" customHeight="1" x14ac:dyDescent="0.25">
      <c r="A82" s="31"/>
      <c r="B82" s="25"/>
      <c r="C82" s="25"/>
      <c r="D82" s="25"/>
      <c r="E82" s="25"/>
      <c r="F82" s="25"/>
      <c r="G82" s="25"/>
      <c r="H82" s="25"/>
      <c r="I82" s="25"/>
      <c r="J82" s="39"/>
      <c r="K82" s="39"/>
      <c r="L82" s="49"/>
      <c r="M82" s="39"/>
      <c r="N82" s="44"/>
      <c r="O82" s="36"/>
      <c r="P82" s="37"/>
      <c r="Q82" s="35"/>
      <c r="R82" s="36"/>
      <c r="S82" s="38"/>
      <c r="T82" s="35"/>
      <c r="U82" s="36"/>
      <c r="V82" s="38"/>
      <c r="W82" s="35"/>
      <c r="X82" s="36"/>
      <c r="Y82" s="35"/>
      <c r="Z82" s="36"/>
      <c r="AA82" s="35"/>
      <c r="AB82" s="36"/>
      <c r="AC82" s="35"/>
      <c r="AD82" s="36"/>
      <c r="AE82" s="38"/>
      <c r="AF82" s="35"/>
      <c r="AG82" s="35"/>
      <c r="AH82" s="35"/>
      <c r="AI82" s="35"/>
      <c r="AJ82" s="35"/>
      <c r="AK82" s="43"/>
      <c r="AL82" s="35"/>
    </row>
    <row r="83" spans="1:39" ht="22.5" customHeight="1" x14ac:dyDescent="0.25">
      <c r="A83" s="31"/>
      <c r="B83" s="25"/>
      <c r="C83" s="25"/>
      <c r="D83" s="25"/>
      <c r="E83" s="25"/>
      <c r="F83" s="25"/>
      <c r="G83" s="25"/>
      <c r="H83" s="25"/>
      <c r="I83" s="25"/>
      <c r="J83" s="39"/>
      <c r="K83" s="39"/>
      <c r="L83" s="49"/>
      <c r="M83" s="39"/>
      <c r="N83" s="44"/>
      <c r="O83" s="36"/>
      <c r="P83" s="37"/>
      <c r="Q83" s="35"/>
      <c r="R83" s="36"/>
      <c r="S83" s="38"/>
      <c r="T83" s="35"/>
      <c r="U83" s="36"/>
      <c r="V83" s="38"/>
      <c r="W83" s="35"/>
      <c r="X83" s="36"/>
      <c r="Y83" s="35"/>
      <c r="Z83" s="36"/>
      <c r="AA83" s="35"/>
      <c r="AB83" s="36"/>
      <c r="AC83" s="35"/>
      <c r="AD83" s="36"/>
      <c r="AE83" s="38"/>
      <c r="AF83" s="35"/>
      <c r="AG83" s="35"/>
      <c r="AH83" s="35"/>
      <c r="AI83" s="35"/>
      <c r="AJ83" s="35"/>
      <c r="AK83" s="43"/>
      <c r="AL83" s="35"/>
    </row>
    <row r="84" spans="1:39" ht="22.5" customHeight="1" x14ac:dyDescent="0.25">
      <c r="A84" s="31"/>
      <c r="B84" s="25"/>
      <c r="C84" s="25"/>
      <c r="D84" s="25"/>
      <c r="E84" s="25"/>
      <c r="F84" s="25"/>
      <c r="G84" s="25"/>
      <c r="H84" s="25"/>
      <c r="I84" s="25"/>
      <c r="J84" s="39"/>
      <c r="K84" s="39"/>
      <c r="L84" s="49"/>
      <c r="M84" s="39"/>
      <c r="N84" s="44"/>
      <c r="O84" s="36"/>
      <c r="P84" s="37"/>
      <c r="Q84" s="35"/>
      <c r="R84" s="36"/>
      <c r="S84" s="38"/>
      <c r="T84" s="35"/>
      <c r="U84" s="36"/>
      <c r="V84" s="38"/>
      <c r="W84" s="35"/>
      <c r="X84" s="36"/>
      <c r="Y84" s="35"/>
      <c r="Z84" s="36"/>
      <c r="AA84" s="35"/>
      <c r="AB84" s="36"/>
      <c r="AC84" s="35"/>
      <c r="AD84" s="36"/>
      <c r="AE84" s="38"/>
      <c r="AF84" s="35"/>
      <c r="AG84" s="35"/>
      <c r="AH84" s="35"/>
      <c r="AI84" s="35"/>
      <c r="AJ84" s="35"/>
      <c r="AK84" s="43"/>
      <c r="AL84" s="35"/>
    </row>
    <row r="85" spans="1:39" ht="22.5" customHeight="1" x14ac:dyDescent="0.25">
      <c r="A85" s="31"/>
      <c r="B85" s="25"/>
      <c r="C85" s="25"/>
      <c r="D85" s="25"/>
      <c r="E85" s="25"/>
      <c r="F85" s="25"/>
      <c r="G85" s="25"/>
      <c r="H85" s="25"/>
      <c r="I85" s="25"/>
      <c r="J85" s="39"/>
      <c r="K85" s="39"/>
      <c r="L85" s="49"/>
      <c r="M85" s="39"/>
      <c r="N85" s="44"/>
      <c r="O85" s="36"/>
      <c r="P85" s="37"/>
      <c r="Q85" s="35"/>
      <c r="R85" s="36"/>
      <c r="S85" s="38"/>
      <c r="T85" s="35"/>
      <c r="U85" s="36"/>
      <c r="V85" s="38"/>
      <c r="W85" s="35"/>
      <c r="X85" s="36"/>
      <c r="Y85" s="35"/>
      <c r="Z85" s="36"/>
      <c r="AA85" s="35"/>
      <c r="AB85" s="36"/>
      <c r="AC85" s="35"/>
      <c r="AD85" s="36"/>
      <c r="AE85" s="38"/>
      <c r="AF85" s="35"/>
      <c r="AG85" s="35"/>
      <c r="AH85" s="35"/>
      <c r="AI85" s="35"/>
      <c r="AJ85" s="35"/>
      <c r="AK85" s="43"/>
      <c r="AL85" s="35"/>
    </row>
    <row r="86" spans="1:39" ht="22.5" customHeight="1" x14ac:dyDescent="0.3">
      <c r="A86" s="31"/>
      <c r="B86" s="25"/>
      <c r="C86" s="25"/>
      <c r="D86" s="25"/>
      <c r="E86" s="25"/>
      <c r="F86" s="25"/>
      <c r="G86" s="25"/>
      <c r="H86" s="25"/>
      <c r="I86" s="25"/>
      <c r="J86" s="39"/>
      <c r="K86" s="41"/>
      <c r="L86" s="50"/>
      <c r="M86" s="41"/>
      <c r="N86" s="44"/>
      <c r="O86" s="36"/>
      <c r="P86" s="37"/>
      <c r="Q86" s="35"/>
      <c r="R86" s="36"/>
      <c r="S86" s="38"/>
      <c r="T86" s="35"/>
      <c r="U86" s="36"/>
      <c r="V86" s="38"/>
      <c r="W86" s="35"/>
      <c r="X86" s="36"/>
      <c r="Y86" s="35"/>
      <c r="Z86" s="36"/>
      <c r="AA86" s="35"/>
      <c r="AB86" s="36"/>
      <c r="AC86" s="35"/>
      <c r="AD86" s="36"/>
      <c r="AE86" s="38"/>
      <c r="AF86" s="35"/>
      <c r="AG86" s="35"/>
      <c r="AH86" s="35"/>
      <c r="AI86" s="35"/>
      <c r="AJ86" s="35"/>
      <c r="AK86" s="43"/>
      <c r="AL86" s="35"/>
    </row>
    <row r="87" spans="1:39" ht="22.5" customHeight="1" x14ac:dyDescent="0.3">
      <c r="A87" s="31"/>
      <c r="B87" s="25"/>
      <c r="C87" s="25"/>
      <c r="D87" s="25"/>
      <c r="E87" s="25"/>
      <c r="F87" s="25"/>
      <c r="G87" s="25"/>
      <c r="H87" s="25"/>
      <c r="I87" s="25"/>
      <c r="J87" s="39"/>
      <c r="K87" s="41"/>
      <c r="L87" s="50"/>
      <c r="M87" s="41"/>
      <c r="N87" s="44"/>
      <c r="O87" s="36"/>
      <c r="P87" s="37"/>
      <c r="Q87" s="35"/>
      <c r="R87" s="36"/>
      <c r="S87" s="38"/>
      <c r="T87" s="35"/>
      <c r="U87" s="36"/>
      <c r="V87" s="38"/>
      <c r="W87" s="35"/>
      <c r="X87" s="36"/>
      <c r="Y87" s="35"/>
      <c r="Z87" s="36"/>
      <c r="AA87" s="35"/>
      <c r="AB87" s="36"/>
      <c r="AC87" s="35"/>
      <c r="AD87" s="36"/>
      <c r="AE87" s="38"/>
      <c r="AF87" s="35"/>
      <c r="AG87" s="35"/>
      <c r="AH87" s="35"/>
      <c r="AI87" s="35"/>
      <c r="AJ87" s="35"/>
      <c r="AK87" s="43"/>
      <c r="AL87" s="35"/>
    </row>
    <row r="88" spans="1:39" ht="22.5" customHeight="1" x14ac:dyDescent="0.25">
      <c r="A88" s="31"/>
      <c r="B88" s="25"/>
      <c r="C88" s="25"/>
      <c r="D88" s="25"/>
      <c r="E88" s="25"/>
      <c r="F88" s="25"/>
      <c r="G88" s="25"/>
      <c r="H88" s="25"/>
      <c r="I88" s="25"/>
      <c r="J88" s="39"/>
      <c r="K88" s="39"/>
      <c r="L88" s="49"/>
      <c r="M88" s="39"/>
      <c r="N88" s="44"/>
      <c r="O88" s="36"/>
      <c r="P88" s="37"/>
      <c r="Q88" s="35"/>
      <c r="R88" s="36"/>
      <c r="S88" s="38"/>
      <c r="T88" s="35"/>
      <c r="U88" s="36"/>
      <c r="V88" s="38"/>
      <c r="W88" s="35"/>
      <c r="X88" s="36"/>
      <c r="Y88" s="35"/>
      <c r="Z88" s="36"/>
      <c r="AA88" s="35"/>
      <c r="AB88" s="36"/>
      <c r="AC88" s="35"/>
      <c r="AD88" s="36"/>
      <c r="AE88" s="38"/>
      <c r="AF88" s="35"/>
      <c r="AG88" s="35"/>
      <c r="AH88" s="35"/>
      <c r="AI88" s="35"/>
      <c r="AJ88" s="35"/>
      <c r="AK88" s="43"/>
      <c r="AL88" s="35"/>
    </row>
    <row r="89" spans="1:39" ht="22.5" customHeight="1" x14ac:dyDescent="0.25">
      <c r="A89" s="31"/>
      <c r="B89" s="25"/>
      <c r="C89" s="25"/>
      <c r="D89" s="25"/>
      <c r="E89" s="25"/>
      <c r="F89" s="25"/>
      <c r="G89" s="25"/>
      <c r="H89" s="25"/>
      <c r="I89" s="25"/>
      <c r="J89" s="39"/>
      <c r="K89" s="39"/>
      <c r="L89" s="49"/>
      <c r="M89" s="39"/>
      <c r="N89" s="44"/>
      <c r="O89" s="36"/>
      <c r="P89" s="37"/>
      <c r="Q89" s="35"/>
      <c r="R89" s="36"/>
      <c r="S89" s="38"/>
      <c r="T89" s="35"/>
      <c r="U89" s="36"/>
      <c r="V89" s="38"/>
      <c r="W89" s="35"/>
      <c r="X89" s="36"/>
      <c r="Y89" s="35"/>
      <c r="Z89" s="36"/>
      <c r="AA89" s="35"/>
      <c r="AB89" s="36"/>
      <c r="AC89" s="35"/>
      <c r="AD89" s="36"/>
      <c r="AE89" s="38"/>
      <c r="AF89" s="35"/>
      <c r="AG89" s="35"/>
      <c r="AH89" s="35"/>
      <c r="AI89" s="35"/>
      <c r="AJ89" s="35"/>
      <c r="AK89" s="43"/>
      <c r="AL89" s="35"/>
    </row>
    <row r="90" spans="1:39" ht="22.5" customHeight="1" x14ac:dyDescent="0.25">
      <c r="A90" s="31"/>
      <c r="B90" s="25"/>
      <c r="C90" s="25"/>
      <c r="D90" s="25"/>
      <c r="E90" s="25"/>
      <c r="F90" s="25"/>
      <c r="G90" s="25"/>
      <c r="H90" s="25"/>
      <c r="I90" s="25"/>
      <c r="J90" s="39"/>
      <c r="K90" s="39"/>
      <c r="L90" s="49"/>
      <c r="M90" s="39"/>
      <c r="N90" s="44"/>
      <c r="O90" s="36"/>
      <c r="P90" s="37"/>
      <c r="Q90" s="35"/>
      <c r="R90" s="36"/>
      <c r="S90" s="38"/>
      <c r="T90" s="35"/>
      <c r="U90" s="36"/>
      <c r="V90" s="38"/>
      <c r="W90" s="35"/>
      <c r="X90" s="36"/>
      <c r="Y90" s="35"/>
      <c r="Z90" s="36"/>
      <c r="AA90" s="35"/>
      <c r="AB90" s="36"/>
      <c r="AC90" s="35"/>
      <c r="AD90" s="36"/>
      <c r="AE90" s="38"/>
      <c r="AF90" s="35"/>
      <c r="AG90" s="35"/>
      <c r="AH90" s="35"/>
      <c r="AI90" s="35"/>
      <c r="AJ90" s="35"/>
      <c r="AK90" s="43"/>
      <c r="AL90" s="35"/>
    </row>
    <row r="91" spans="1:39" ht="22.5" customHeight="1" x14ac:dyDescent="0.25">
      <c r="A91" s="31"/>
      <c r="B91" s="25"/>
      <c r="C91" s="25"/>
      <c r="D91" s="25"/>
      <c r="E91" s="25"/>
      <c r="F91" s="25"/>
      <c r="G91" s="25"/>
      <c r="H91" s="25"/>
      <c r="I91" s="25"/>
      <c r="J91" s="39"/>
      <c r="K91" s="39"/>
      <c r="L91" s="49"/>
      <c r="M91" s="39"/>
      <c r="N91" s="44"/>
      <c r="O91" s="36"/>
      <c r="P91" s="37"/>
      <c r="Q91" s="35"/>
      <c r="R91" s="36"/>
      <c r="S91" s="38"/>
      <c r="T91" s="35"/>
      <c r="U91" s="36"/>
      <c r="V91" s="38"/>
      <c r="W91" s="35"/>
      <c r="X91" s="36"/>
      <c r="Y91" s="35"/>
      <c r="Z91" s="36"/>
      <c r="AA91" s="35"/>
      <c r="AB91" s="36"/>
      <c r="AC91" s="35"/>
      <c r="AD91" s="36"/>
      <c r="AE91" s="38"/>
      <c r="AF91" s="35"/>
      <c r="AG91" s="35"/>
      <c r="AH91" s="35"/>
      <c r="AI91" s="35"/>
      <c r="AJ91" s="35"/>
      <c r="AK91" s="43"/>
      <c r="AL91" s="35"/>
    </row>
    <row r="92" spans="1:39" ht="22.5" customHeight="1" x14ac:dyDescent="0.25">
      <c r="A92" s="31"/>
      <c r="B92" s="25"/>
      <c r="C92" s="25"/>
      <c r="D92" s="25"/>
      <c r="E92" s="25"/>
      <c r="F92" s="25"/>
      <c r="G92" s="25"/>
      <c r="H92" s="25"/>
      <c r="I92" s="25"/>
      <c r="J92" s="39"/>
      <c r="K92" s="39"/>
      <c r="L92" s="49"/>
      <c r="M92" s="39"/>
      <c r="N92" s="44"/>
      <c r="O92" s="36"/>
      <c r="P92" s="37"/>
      <c r="Q92" s="35"/>
      <c r="R92" s="36"/>
      <c r="S92" s="38"/>
      <c r="T92" s="35"/>
      <c r="U92" s="36"/>
      <c r="V92" s="38"/>
      <c r="W92" s="35"/>
      <c r="X92" s="36"/>
      <c r="Y92" s="35"/>
      <c r="Z92" s="36"/>
      <c r="AA92" s="35"/>
      <c r="AB92" s="36"/>
      <c r="AC92" s="35"/>
      <c r="AD92" s="36"/>
      <c r="AE92" s="38"/>
      <c r="AF92" s="35"/>
      <c r="AG92" s="35"/>
      <c r="AH92" s="35"/>
      <c r="AI92" s="35"/>
      <c r="AJ92" s="35"/>
      <c r="AK92" s="43"/>
      <c r="AL92" s="35"/>
      <c r="AM92" s="26"/>
    </row>
    <row r="93" spans="1:39" ht="22.5" customHeight="1" x14ac:dyDescent="0.25">
      <c r="A93" s="31"/>
      <c r="B93" s="25"/>
      <c r="C93" s="25"/>
      <c r="D93" s="25"/>
      <c r="E93" s="25"/>
      <c r="F93" s="25"/>
      <c r="G93" s="25"/>
      <c r="H93" s="25"/>
      <c r="I93" s="25"/>
      <c r="J93" s="39"/>
      <c r="K93" s="39"/>
      <c r="L93" s="49"/>
      <c r="M93" s="39"/>
      <c r="N93" s="44"/>
      <c r="O93" s="36"/>
      <c r="P93" s="37"/>
      <c r="Q93" s="35"/>
      <c r="R93" s="36"/>
      <c r="S93" s="38"/>
      <c r="T93" s="35"/>
      <c r="U93" s="36"/>
      <c r="V93" s="38"/>
      <c r="W93" s="35"/>
      <c r="X93" s="36"/>
      <c r="Y93" s="35"/>
      <c r="Z93" s="36"/>
      <c r="AA93" s="35"/>
      <c r="AB93" s="36"/>
      <c r="AC93" s="35"/>
      <c r="AD93" s="36"/>
      <c r="AE93" s="38"/>
      <c r="AF93" s="35"/>
      <c r="AG93" s="35"/>
      <c r="AH93" s="35"/>
      <c r="AI93" s="35"/>
      <c r="AJ93" s="35"/>
      <c r="AK93" s="43"/>
      <c r="AL93" s="35"/>
    </row>
    <row r="94" spans="1:39" ht="22.5" customHeight="1" x14ac:dyDescent="0.25">
      <c r="A94" s="31"/>
      <c r="B94" s="25"/>
      <c r="C94" s="25"/>
      <c r="D94" s="25"/>
      <c r="E94" s="25"/>
      <c r="F94" s="25"/>
      <c r="G94" s="25"/>
      <c r="H94" s="25"/>
      <c r="I94" s="25"/>
      <c r="J94" s="39"/>
      <c r="K94" s="39"/>
      <c r="L94" s="49"/>
      <c r="M94" s="39"/>
      <c r="N94" s="44"/>
      <c r="O94" s="36"/>
      <c r="P94" s="37"/>
      <c r="Q94" s="35"/>
      <c r="R94" s="36"/>
      <c r="S94" s="38"/>
      <c r="T94" s="35"/>
      <c r="U94" s="36"/>
      <c r="V94" s="38"/>
      <c r="W94" s="35"/>
      <c r="X94" s="36"/>
      <c r="Y94" s="35"/>
      <c r="Z94" s="36"/>
      <c r="AA94" s="35"/>
      <c r="AB94" s="36"/>
      <c r="AC94" s="35"/>
      <c r="AD94" s="36"/>
      <c r="AE94" s="38"/>
      <c r="AF94" s="35"/>
      <c r="AG94" s="35"/>
      <c r="AH94" s="35"/>
      <c r="AI94" s="35"/>
      <c r="AJ94" s="35"/>
      <c r="AK94" s="43"/>
      <c r="AL94" s="35"/>
    </row>
    <row r="95" spans="1:39" ht="22.5" customHeight="1" x14ac:dyDescent="0.25">
      <c r="A95" s="31"/>
      <c r="B95" s="25"/>
      <c r="C95" s="25"/>
      <c r="D95" s="25"/>
      <c r="E95" s="25"/>
      <c r="F95" s="25"/>
      <c r="G95" s="25"/>
      <c r="H95" s="25"/>
      <c r="I95" s="25"/>
      <c r="J95" s="39"/>
      <c r="K95" s="39"/>
      <c r="L95" s="49"/>
      <c r="M95" s="39"/>
      <c r="N95" s="44"/>
      <c r="O95" s="36"/>
      <c r="P95" s="37"/>
      <c r="Q95" s="35"/>
      <c r="R95" s="36"/>
      <c r="S95" s="38"/>
      <c r="T95" s="35"/>
      <c r="U95" s="36"/>
      <c r="V95" s="38"/>
      <c r="W95" s="35"/>
      <c r="X95" s="36"/>
      <c r="Y95" s="35"/>
      <c r="Z95" s="36"/>
      <c r="AA95" s="35"/>
      <c r="AB95" s="36"/>
      <c r="AC95" s="35"/>
      <c r="AD95" s="36"/>
      <c r="AE95" s="38"/>
      <c r="AF95" s="35"/>
      <c r="AG95" s="35"/>
      <c r="AH95" s="35"/>
      <c r="AI95" s="35"/>
      <c r="AJ95" s="35"/>
      <c r="AK95" s="43"/>
      <c r="AL95" s="35"/>
    </row>
    <row r="96" spans="1:39" ht="22.5" customHeight="1" x14ac:dyDescent="0.25">
      <c r="A96" s="31"/>
      <c r="B96" s="25"/>
      <c r="C96" s="25"/>
      <c r="D96" s="25"/>
      <c r="E96" s="25"/>
      <c r="F96" s="25"/>
      <c r="G96" s="25"/>
      <c r="H96" s="25"/>
      <c r="I96" s="25"/>
      <c r="J96" s="39"/>
      <c r="K96" s="39"/>
      <c r="L96" s="49"/>
      <c r="M96" s="39"/>
      <c r="N96" s="44"/>
      <c r="O96" s="36"/>
      <c r="P96" s="37"/>
      <c r="Q96" s="35"/>
      <c r="R96" s="36"/>
      <c r="S96" s="38"/>
      <c r="T96" s="35"/>
      <c r="U96" s="36"/>
      <c r="V96" s="38"/>
      <c r="W96" s="35"/>
      <c r="X96" s="36"/>
      <c r="Y96" s="35"/>
      <c r="Z96" s="36"/>
      <c r="AA96" s="35"/>
      <c r="AB96" s="36"/>
      <c r="AC96" s="35"/>
      <c r="AD96" s="36"/>
      <c r="AE96" s="38"/>
      <c r="AF96" s="35"/>
      <c r="AG96" s="35"/>
      <c r="AH96" s="35"/>
      <c r="AI96" s="35"/>
      <c r="AJ96" s="35"/>
      <c r="AK96" s="43"/>
      <c r="AL96" s="35"/>
    </row>
    <row r="97" spans="1:40" ht="22.5" customHeight="1" x14ac:dyDescent="0.25">
      <c r="A97" s="31"/>
      <c r="B97" s="25"/>
      <c r="C97" s="25"/>
      <c r="D97" s="25"/>
      <c r="E97" s="25"/>
      <c r="F97" s="25"/>
      <c r="G97" s="25"/>
      <c r="H97" s="25"/>
      <c r="I97" s="25"/>
      <c r="J97" s="39"/>
      <c r="K97" s="39"/>
      <c r="L97" s="49"/>
      <c r="M97" s="39"/>
      <c r="N97" s="44"/>
      <c r="O97" s="36"/>
      <c r="P97" s="37"/>
      <c r="Q97" s="35"/>
      <c r="R97" s="36"/>
      <c r="S97" s="38"/>
      <c r="T97" s="35"/>
      <c r="U97" s="36"/>
      <c r="V97" s="38"/>
      <c r="W97" s="35"/>
      <c r="X97" s="36"/>
      <c r="Y97" s="35"/>
      <c r="Z97" s="36"/>
      <c r="AA97" s="35"/>
      <c r="AB97" s="36"/>
      <c r="AC97" s="35"/>
      <c r="AD97" s="36"/>
      <c r="AE97" s="38"/>
      <c r="AF97" s="35"/>
      <c r="AG97" s="35"/>
      <c r="AH97" s="35"/>
      <c r="AI97" s="35"/>
      <c r="AJ97" s="35"/>
      <c r="AK97" s="43"/>
      <c r="AL97" s="35"/>
    </row>
    <row r="98" spans="1:40" ht="22.5" customHeight="1" x14ac:dyDescent="0.25">
      <c r="A98" s="31"/>
      <c r="B98" s="25"/>
      <c r="C98" s="25"/>
      <c r="D98" s="25"/>
      <c r="E98" s="25"/>
      <c r="F98" s="25"/>
      <c r="G98" s="25"/>
      <c r="H98" s="25"/>
      <c r="I98" s="25"/>
      <c r="J98" s="39"/>
      <c r="K98" s="39"/>
      <c r="L98" s="49"/>
      <c r="M98" s="39"/>
      <c r="N98" s="44"/>
      <c r="O98" s="36"/>
      <c r="P98" s="37"/>
      <c r="Q98" s="35"/>
      <c r="R98" s="36"/>
      <c r="S98" s="38"/>
      <c r="T98" s="35"/>
      <c r="U98" s="36"/>
      <c r="V98" s="38"/>
      <c r="W98" s="35"/>
      <c r="X98" s="36"/>
      <c r="Y98" s="35"/>
      <c r="Z98" s="36"/>
      <c r="AA98" s="35"/>
      <c r="AB98" s="36"/>
      <c r="AC98" s="35"/>
      <c r="AD98" s="36"/>
      <c r="AE98" s="38"/>
      <c r="AF98" s="35"/>
      <c r="AG98" s="35"/>
      <c r="AH98" s="35"/>
      <c r="AI98" s="35"/>
      <c r="AJ98" s="35"/>
      <c r="AK98" s="43"/>
      <c r="AL98" s="35"/>
    </row>
    <row r="99" spans="1:40" ht="22.5" customHeight="1" x14ac:dyDescent="0.25">
      <c r="A99" s="31"/>
      <c r="B99" s="25"/>
      <c r="C99" s="25"/>
      <c r="D99" s="25"/>
      <c r="E99" s="25"/>
      <c r="F99" s="25"/>
      <c r="G99" s="25"/>
      <c r="H99" s="25"/>
      <c r="I99" s="25"/>
      <c r="J99" s="39"/>
      <c r="K99" s="39"/>
      <c r="L99" s="49"/>
      <c r="M99" s="39"/>
      <c r="N99" s="44"/>
      <c r="O99" s="36"/>
      <c r="P99" s="37"/>
      <c r="Q99" s="35"/>
      <c r="R99" s="36"/>
      <c r="S99" s="38"/>
      <c r="T99" s="35"/>
      <c r="U99" s="36"/>
      <c r="V99" s="38"/>
      <c r="W99" s="35"/>
      <c r="X99" s="36"/>
      <c r="Y99" s="35"/>
      <c r="Z99" s="36"/>
      <c r="AA99" s="35"/>
      <c r="AB99" s="36"/>
      <c r="AC99" s="35"/>
      <c r="AD99" s="36"/>
      <c r="AE99" s="38"/>
      <c r="AF99" s="35"/>
      <c r="AG99" s="35"/>
      <c r="AH99" s="35"/>
      <c r="AI99" s="35"/>
      <c r="AJ99" s="35"/>
      <c r="AK99" s="43"/>
      <c r="AL99" s="35"/>
    </row>
    <row r="100" spans="1:40" ht="22.5" customHeight="1" x14ac:dyDescent="0.25">
      <c r="A100" s="31"/>
      <c r="B100" s="25"/>
      <c r="C100" s="25"/>
      <c r="D100" s="25"/>
      <c r="E100" s="25"/>
      <c r="F100" s="25"/>
      <c r="G100" s="25"/>
      <c r="H100" s="25"/>
      <c r="I100" s="25"/>
      <c r="J100" s="39"/>
      <c r="K100" s="39"/>
      <c r="L100" s="49"/>
      <c r="M100" s="39"/>
      <c r="N100" s="44"/>
      <c r="O100" s="36"/>
      <c r="P100" s="37"/>
      <c r="Q100" s="35"/>
      <c r="R100" s="36"/>
      <c r="S100" s="38"/>
      <c r="T100" s="35"/>
      <c r="U100" s="36"/>
      <c r="V100" s="38"/>
      <c r="W100" s="35"/>
      <c r="X100" s="36"/>
      <c r="Y100" s="35"/>
      <c r="Z100" s="36"/>
      <c r="AA100" s="35"/>
      <c r="AB100" s="36"/>
      <c r="AC100" s="35"/>
      <c r="AD100" s="36"/>
      <c r="AE100" s="38"/>
      <c r="AF100" s="35"/>
      <c r="AG100" s="35"/>
      <c r="AH100" s="35"/>
      <c r="AI100" s="35"/>
      <c r="AJ100" s="35"/>
      <c r="AK100" s="43"/>
      <c r="AL100" s="35"/>
    </row>
    <row r="101" spans="1:40" ht="22.5" customHeight="1" x14ac:dyDescent="0.25">
      <c r="A101" s="31"/>
      <c r="B101" s="25"/>
      <c r="C101" s="25"/>
      <c r="D101" s="25"/>
      <c r="E101" s="25"/>
      <c r="F101" s="25"/>
      <c r="G101" s="25"/>
      <c r="H101" s="25"/>
      <c r="I101" s="25"/>
      <c r="J101" s="39"/>
      <c r="K101" s="39"/>
      <c r="L101" s="49"/>
      <c r="M101" s="39"/>
      <c r="N101" s="44"/>
      <c r="O101" s="36"/>
      <c r="P101" s="37"/>
      <c r="Q101" s="35"/>
      <c r="R101" s="36"/>
      <c r="S101" s="38"/>
      <c r="T101" s="35"/>
      <c r="U101" s="36"/>
      <c r="V101" s="38"/>
      <c r="W101" s="35"/>
      <c r="X101" s="36"/>
      <c r="Y101" s="35"/>
      <c r="Z101" s="36"/>
      <c r="AA101" s="35"/>
      <c r="AB101" s="36"/>
      <c r="AC101" s="35"/>
      <c r="AD101" s="36"/>
      <c r="AE101" s="38"/>
      <c r="AF101" s="35"/>
      <c r="AG101" s="35"/>
      <c r="AH101" s="35"/>
      <c r="AI101" s="35"/>
      <c r="AJ101" s="35"/>
      <c r="AK101" s="43"/>
      <c r="AL101" s="35"/>
    </row>
    <row r="102" spans="1:40" ht="22.5" customHeight="1" x14ac:dyDescent="0.25">
      <c r="A102" s="31"/>
      <c r="B102" s="25"/>
      <c r="C102" s="25"/>
      <c r="D102" s="25"/>
      <c r="E102" s="25"/>
      <c r="F102" s="25"/>
      <c r="G102" s="25"/>
      <c r="H102" s="25"/>
      <c r="I102" s="25"/>
      <c r="J102" s="39"/>
      <c r="K102" s="39"/>
      <c r="L102" s="49"/>
      <c r="M102" s="39"/>
      <c r="N102" s="44"/>
      <c r="O102" s="36"/>
      <c r="P102" s="37"/>
      <c r="Q102" s="35"/>
      <c r="R102" s="36"/>
      <c r="S102" s="38"/>
      <c r="T102" s="35"/>
      <c r="U102" s="36"/>
      <c r="V102" s="38"/>
      <c r="W102" s="35"/>
      <c r="X102" s="36"/>
      <c r="Y102" s="35"/>
      <c r="Z102" s="36"/>
      <c r="AA102" s="35"/>
      <c r="AB102" s="36"/>
      <c r="AC102" s="35"/>
      <c r="AD102" s="36"/>
      <c r="AE102" s="38"/>
      <c r="AF102" s="35"/>
      <c r="AG102" s="35"/>
      <c r="AH102" s="35"/>
      <c r="AI102" s="35"/>
      <c r="AJ102" s="35"/>
      <c r="AK102" s="43"/>
      <c r="AL102" s="35"/>
    </row>
    <row r="103" spans="1:40" ht="22.5" customHeight="1" x14ac:dyDescent="0.25">
      <c r="A103" s="31"/>
      <c r="B103" s="25"/>
      <c r="C103" s="25"/>
      <c r="D103" s="25"/>
      <c r="E103" s="25"/>
      <c r="F103" s="25"/>
      <c r="G103" s="25"/>
      <c r="H103" s="25"/>
      <c r="I103" s="25"/>
      <c r="J103" s="39"/>
      <c r="K103" s="39"/>
      <c r="L103" s="49"/>
      <c r="M103" s="39"/>
      <c r="N103" s="44"/>
      <c r="O103" s="36"/>
      <c r="P103" s="37"/>
      <c r="Q103" s="35"/>
      <c r="R103" s="36"/>
      <c r="S103" s="38"/>
      <c r="T103" s="35"/>
      <c r="U103" s="36"/>
      <c r="V103" s="38"/>
      <c r="W103" s="35"/>
      <c r="X103" s="36"/>
      <c r="Y103" s="35"/>
      <c r="Z103" s="36"/>
      <c r="AA103" s="35"/>
      <c r="AB103" s="36"/>
      <c r="AC103" s="35"/>
      <c r="AD103" s="36"/>
      <c r="AE103" s="38"/>
      <c r="AF103" s="35"/>
      <c r="AG103" s="35"/>
      <c r="AH103" s="35"/>
      <c r="AI103" s="35"/>
      <c r="AJ103" s="35"/>
      <c r="AK103" s="43"/>
      <c r="AL103" s="35"/>
    </row>
    <row r="104" spans="1:40" ht="22.5" customHeight="1" x14ac:dyDescent="0.25">
      <c r="A104" s="31"/>
      <c r="B104" s="25"/>
      <c r="C104" s="25"/>
      <c r="D104" s="25"/>
      <c r="E104" s="25"/>
      <c r="F104" s="25"/>
      <c r="G104" s="25"/>
      <c r="H104" s="25"/>
      <c r="I104" s="25"/>
      <c r="J104" s="39"/>
      <c r="K104" s="39"/>
      <c r="L104" s="49"/>
      <c r="M104" s="39"/>
      <c r="N104" s="44"/>
      <c r="O104" s="36"/>
      <c r="P104" s="37"/>
      <c r="Q104" s="35"/>
      <c r="R104" s="36"/>
      <c r="S104" s="38"/>
      <c r="T104" s="35"/>
      <c r="U104" s="36"/>
      <c r="V104" s="38"/>
      <c r="W104" s="35"/>
      <c r="X104" s="36"/>
      <c r="Y104" s="35"/>
      <c r="Z104" s="36"/>
      <c r="AA104" s="35"/>
      <c r="AB104" s="36"/>
      <c r="AC104" s="35"/>
      <c r="AD104" s="36"/>
      <c r="AE104" s="38"/>
      <c r="AF104" s="35"/>
      <c r="AG104" s="35"/>
      <c r="AH104" s="35"/>
      <c r="AI104" s="35"/>
      <c r="AJ104" s="35"/>
      <c r="AK104" s="43"/>
      <c r="AL104" s="35"/>
    </row>
    <row r="105" spans="1:40" ht="22.5" customHeight="1" x14ac:dyDescent="0.25">
      <c r="A105" s="31"/>
      <c r="B105" s="25"/>
      <c r="C105" s="25"/>
      <c r="D105" s="25"/>
      <c r="E105" s="25"/>
      <c r="F105" s="25"/>
      <c r="G105" s="25"/>
      <c r="H105" s="25"/>
      <c r="I105" s="25"/>
      <c r="J105" s="39"/>
      <c r="K105" s="39"/>
      <c r="L105" s="49"/>
      <c r="M105" s="39"/>
      <c r="N105" s="44"/>
      <c r="O105" s="36"/>
      <c r="P105" s="37"/>
      <c r="Q105" s="35"/>
      <c r="R105" s="36"/>
      <c r="S105" s="38"/>
      <c r="T105" s="35"/>
      <c r="U105" s="36"/>
      <c r="V105" s="38"/>
      <c r="W105" s="35"/>
      <c r="X105" s="36"/>
      <c r="Y105" s="35"/>
      <c r="Z105" s="36"/>
      <c r="AA105" s="35"/>
      <c r="AB105" s="36"/>
      <c r="AC105" s="35"/>
      <c r="AD105" s="36"/>
      <c r="AE105" s="38"/>
      <c r="AF105" s="35"/>
      <c r="AG105" s="35"/>
      <c r="AH105" s="35"/>
      <c r="AI105" s="35"/>
      <c r="AJ105" s="35"/>
      <c r="AK105" s="43"/>
      <c r="AL105" s="35"/>
      <c r="AM105" s="27"/>
      <c r="AN105" s="27"/>
    </row>
    <row r="106" spans="1:40" ht="22.5" customHeight="1" x14ac:dyDescent="0.25">
      <c r="A106" s="31"/>
      <c r="B106" s="25"/>
      <c r="C106" s="25"/>
      <c r="D106" s="25"/>
      <c r="E106" s="25"/>
      <c r="F106" s="25"/>
      <c r="G106" s="25"/>
      <c r="H106" s="25"/>
      <c r="I106" s="25"/>
      <c r="J106" s="39"/>
      <c r="K106" s="39"/>
      <c r="L106" s="49"/>
      <c r="M106" s="39"/>
      <c r="N106" s="44"/>
      <c r="O106" s="36"/>
      <c r="P106" s="37"/>
      <c r="Q106" s="35"/>
      <c r="R106" s="36"/>
      <c r="S106" s="38"/>
      <c r="T106" s="35"/>
      <c r="U106" s="36"/>
      <c r="V106" s="38"/>
      <c r="W106" s="35"/>
      <c r="X106" s="36"/>
      <c r="Y106" s="35"/>
      <c r="Z106" s="36"/>
      <c r="AA106" s="35"/>
      <c r="AB106" s="36"/>
      <c r="AC106" s="35"/>
      <c r="AD106" s="36"/>
      <c r="AE106" s="38"/>
      <c r="AF106" s="35"/>
      <c r="AG106" s="35"/>
      <c r="AH106" s="35"/>
      <c r="AI106" s="35"/>
      <c r="AJ106" s="35"/>
      <c r="AK106" s="43"/>
      <c r="AL106" s="35"/>
    </row>
    <row r="107" spans="1:40" ht="22.5" customHeight="1" x14ac:dyDescent="0.25">
      <c r="A107" s="31"/>
      <c r="B107" s="25"/>
      <c r="C107" s="25"/>
      <c r="D107" s="25"/>
      <c r="E107" s="25"/>
      <c r="F107" s="25"/>
      <c r="G107" s="25"/>
      <c r="H107" s="25"/>
      <c r="I107" s="25"/>
      <c r="J107" s="39"/>
      <c r="K107" s="39"/>
      <c r="L107" s="49"/>
      <c r="M107" s="39"/>
      <c r="N107" s="44"/>
      <c r="O107" s="36"/>
      <c r="P107" s="37"/>
      <c r="Q107" s="35"/>
      <c r="R107" s="36"/>
      <c r="S107" s="38"/>
      <c r="T107" s="35"/>
      <c r="U107" s="36"/>
      <c r="V107" s="38"/>
      <c r="W107" s="35"/>
      <c r="X107" s="36"/>
      <c r="Y107" s="35"/>
      <c r="Z107" s="36"/>
      <c r="AA107" s="35"/>
      <c r="AB107" s="36"/>
      <c r="AC107" s="35"/>
      <c r="AD107" s="36"/>
      <c r="AE107" s="38"/>
      <c r="AF107" s="35"/>
      <c r="AG107" s="35"/>
      <c r="AH107" s="35"/>
      <c r="AI107" s="35"/>
      <c r="AJ107" s="35"/>
      <c r="AK107" s="43"/>
      <c r="AL107" s="35"/>
      <c r="AM107" t="s">
        <v>38</v>
      </c>
    </row>
    <row r="108" spans="1:40" ht="22.5" customHeight="1" x14ac:dyDescent="0.25">
      <c r="A108" s="31"/>
      <c r="B108" s="25"/>
      <c r="C108" s="25"/>
      <c r="D108" s="25"/>
      <c r="E108" s="25"/>
      <c r="F108" s="25"/>
      <c r="G108" s="25"/>
      <c r="H108" s="25"/>
      <c r="I108" s="25"/>
      <c r="J108" s="39"/>
      <c r="K108" s="39"/>
      <c r="L108" s="49"/>
      <c r="M108" s="39"/>
      <c r="N108" s="44"/>
      <c r="O108" s="36"/>
      <c r="P108" s="37"/>
      <c r="Q108" s="35"/>
      <c r="R108" s="36"/>
      <c r="S108" s="38"/>
      <c r="T108" s="35"/>
      <c r="U108" s="36"/>
      <c r="V108" s="38"/>
      <c r="W108" s="35"/>
      <c r="X108" s="36"/>
      <c r="Y108" s="35"/>
      <c r="Z108" s="36"/>
      <c r="AA108" s="35"/>
      <c r="AB108" s="36"/>
      <c r="AC108" s="35"/>
      <c r="AD108" s="36"/>
      <c r="AE108" s="38"/>
      <c r="AF108" s="35"/>
      <c r="AG108" s="35"/>
      <c r="AH108" s="35"/>
      <c r="AI108" s="35"/>
      <c r="AJ108" s="35"/>
      <c r="AK108" s="43"/>
      <c r="AL108" s="35"/>
    </row>
    <row r="109" spans="1:40" ht="22.5" customHeight="1" x14ac:dyDescent="0.25">
      <c r="A109" s="31"/>
      <c r="B109" s="25"/>
      <c r="C109" s="25"/>
      <c r="D109" s="25"/>
      <c r="E109" s="25"/>
      <c r="F109" s="25"/>
      <c r="G109" s="25"/>
      <c r="H109" s="25"/>
      <c r="I109" s="25"/>
      <c r="J109" s="39"/>
      <c r="K109" s="39"/>
      <c r="L109" s="49"/>
      <c r="M109" s="39"/>
      <c r="N109" s="44"/>
      <c r="O109" s="36"/>
      <c r="P109" s="37"/>
      <c r="Q109" s="35"/>
      <c r="R109" s="36"/>
      <c r="S109" s="38"/>
      <c r="T109" s="35"/>
      <c r="U109" s="36"/>
      <c r="V109" s="38"/>
      <c r="W109" s="35"/>
      <c r="X109" s="36"/>
      <c r="Y109" s="35"/>
      <c r="Z109" s="36"/>
      <c r="AA109" s="35"/>
      <c r="AB109" s="36"/>
      <c r="AC109" s="35"/>
      <c r="AD109" s="36"/>
      <c r="AE109" s="38"/>
      <c r="AF109" s="35"/>
      <c r="AG109" s="35"/>
      <c r="AH109" s="35"/>
      <c r="AI109" s="35"/>
      <c r="AJ109" s="35"/>
      <c r="AK109" s="43"/>
      <c r="AL109" s="35"/>
    </row>
    <row r="110" spans="1:40" ht="22.5" customHeight="1" x14ac:dyDescent="0.25">
      <c r="A110" s="31"/>
      <c r="B110" s="25"/>
      <c r="C110" s="25"/>
      <c r="D110" s="25"/>
      <c r="E110" s="25"/>
      <c r="F110" s="25"/>
      <c r="G110" s="25"/>
      <c r="H110" s="25"/>
      <c r="I110" s="25"/>
      <c r="J110" s="39"/>
      <c r="K110" s="39"/>
      <c r="L110" s="49"/>
      <c r="M110" s="39"/>
      <c r="N110" s="44"/>
      <c r="O110" s="36"/>
      <c r="P110" s="37"/>
      <c r="Q110" s="35"/>
      <c r="R110" s="36"/>
      <c r="S110" s="38"/>
      <c r="T110" s="35"/>
      <c r="U110" s="36"/>
      <c r="V110" s="38"/>
      <c r="W110" s="35"/>
      <c r="X110" s="36"/>
      <c r="Y110" s="35"/>
      <c r="Z110" s="36"/>
      <c r="AA110" s="35"/>
      <c r="AB110" s="36"/>
      <c r="AC110" s="35"/>
      <c r="AD110" s="36"/>
      <c r="AE110" s="38"/>
      <c r="AF110" s="35"/>
      <c r="AG110" s="35"/>
      <c r="AH110" s="35"/>
      <c r="AI110" s="35"/>
      <c r="AJ110" s="35"/>
      <c r="AK110" s="43"/>
      <c r="AL110" s="35"/>
    </row>
    <row r="111" spans="1:40" ht="22.5" customHeight="1" x14ac:dyDescent="0.25">
      <c r="A111" s="31"/>
      <c r="B111" s="25"/>
      <c r="C111" s="25"/>
      <c r="D111" s="25"/>
      <c r="E111" s="25"/>
      <c r="F111" s="25"/>
      <c r="G111" s="25"/>
      <c r="H111" s="25"/>
      <c r="I111" s="25"/>
      <c r="J111" s="39"/>
      <c r="K111" s="39"/>
      <c r="L111" s="49"/>
      <c r="M111" s="39"/>
      <c r="N111" s="44"/>
      <c r="O111" s="36"/>
      <c r="P111" s="37"/>
      <c r="Q111" s="35"/>
      <c r="R111" s="36"/>
      <c r="S111" s="38"/>
      <c r="T111" s="35"/>
      <c r="U111" s="36"/>
      <c r="V111" s="38"/>
      <c r="W111" s="35"/>
      <c r="X111" s="36"/>
      <c r="Y111" s="35"/>
      <c r="Z111" s="36"/>
      <c r="AA111" s="35"/>
      <c r="AB111" s="36"/>
      <c r="AC111" s="35"/>
      <c r="AD111" s="36"/>
      <c r="AE111" s="38"/>
      <c r="AF111" s="35"/>
      <c r="AG111" s="35"/>
      <c r="AH111" s="35"/>
      <c r="AI111" s="35"/>
      <c r="AJ111" s="35"/>
      <c r="AK111" s="43"/>
      <c r="AL111" s="35"/>
    </row>
    <row r="112" spans="1:40" ht="22.5" customHeight="1" x14ac:dyDescent="0.25">
      <c r="A112" s="31"/>
      <c r="B112" s="25"/>
      <c r="C112" s="25"/>
      <c r="D112" s="25"/>
      <c r="E112" s="25"/>
      <c r="F112" s="25"/>
      <c r="G112" s="25"/>
      <c r="H112" s="25"/>
      <c r="I112" s="25"/>
      <c r="J112" s="39"/>
      <c r="K112" s="39"/>
      <c r="L112" s="49"/>
      <c r="M112" s="39"/>
      <c r="N112" s="44"/>
      <c r="O112" s="36"/>
      <c r="P112" s="37"/>
      <c r="Q112" s="35"/>
      <c r="R112" s="36"/>
      <c r="S112" s="38"/>
      <c r="T112" s="35"/>
      <c r="U112" s="36"/>
      <c r="V112" s="38"/>
      <c r="W112" s="35"/>
      <c r="X112" s="36"/>
      <c r="Y112" s="35"/>
      <c r="Z112" s="36"/>
      <c r="AA112" s="35"/>
      <c r="AB112" s="36"/>
      <c r="AC112" s="35"/>
      <c r="AD112" s="36"/>
      <c r="AE112" s="38"/>
      <c r="AF112" s="35"/>
      <c r="AG112" s="35"/>
      <c r="AH112" s="35"/>
      <c r="AI112" s="35"/>
      <c r="AJ112" s="35"/>
      <c r="AK112" s="43"/>
      <c r="AL112" s="35"/>
    </row>
    <row r="113" spans="1:38" ht="22.5" customHeight="1" x14ac:dyDescent="0.25">
      <c r="A113" s="31"/>
      <c r="B113" s="25"/>
      <c r="C113" s="25"/>
      <c r="D113" s="25"/>
      <c r="E113" s="25"/>
      <c r="F113" s="25"/>
      <c r="G113" s="25"/>
      <c r="H113" s="25"/>
      <c r="I113" s="25"/>
      <c r="J113" s="39"/>
      <c r="K113" s="39"/>
      <c r="L113" s="49"/>
      <c r="M113" s="39"/>
      <c r="N113" s="44"/>
      <c r="O113" s="36"/>
      <c r="P113" s="37"/>
      <c r="Q113" s="35"/>
      <c r="R113" s="36"/>
      <c r="S113" s="38"/>
      <c r="T113" s="35"/>
      <c r="U113" s="36"/>
      <c r="V113" s="38"/>
      <c r="W113" s="35"/>
      <c r="X113" s="36"/>
      <c r="Y113" s="35"/>
      <c r="Z113" s="36"/>
      <c r="AA113" s="35"/>
      <c r="AB113" s="36"/>
      <c r="AC113" s="35"/>
      <c r="AD113" s="36"/>
      <c r="AE113" s="38"/>
      <c r="AF113" s="35"/>
      <c r="AG113" s="35"/>
      <c r="AH113" s="35"/>
      <c r="AI113" s="35"/>
      <c r="AJ113" s="35"/>
      <c r="AK113" s="43"/>
      <c r="AL113" s="35"/>
    </row>
    <row r="114" spans="1:38" ht="22.5" customHeight="1" x14ac:dyDescent="0.25">
      <c r="A114" s="31"/>
      <c r="B114" s="25"/>
      <c r="C114" s="25"/>
      <c r="D114" s="25"/>
      <c r="E114" s="25"/>
      <c r="F114" s="25"/>
      <c r="G114" s="25"/>
      <c r="H114" s="25"/>
      <c r="I114" s="25"/>
      <c r="J114" s="39"/>
      <c r="K114" s="39"/>
      <c r="L114" s="49"/>
      <c r="M114" s="39"/>
      <c r="N114" s="44"/>
      <c r="O114" s="36"/>
      <c r="P114" s="37"/>
      <c r="Q114" s="35"/>
      <c r="R114" s="36"/>
      <c r="S114" s="38"/>
      <c r="T114" s="35"/>
      <c r="U114" s="36"/>
      <c r="V114" s="38"/>
      <c r="W114" s="35"/>
      <c r="X114" s="36"/>
      <c r="Y114" s="35"/>
      <c r="Z114" s="36"/>
      <c r="AA114" s="35"/>
      <c r="AB114" s="36"/>
      <c r="AC114" s="35"/>
      <c r="AD114" s="36"/>
      <c r="AE114" s="38"/>
      <c r="AF114" s="35"/>
      <c r="AG114" s="35"/>
      <c r="AH114" s="35"/>
      <c r="AI114" s="35"/>
      <c r="AJ114" s="35"/>
      <c r="AK114" s="43"/>
      <c r="AL114" s="35"/>
    </row>
    <row r="115" spans="1:38" ht="22.5" customHeight="1" x14ac:dyDescent="0.25">
      <c r="A115" s="31"/>
      <c r="B115" s="25"/>
      <c r="C115" s="25"/>
      <c r="D115" s="25"/>
      <c r="E115" s="25"/>
      <c r="F115" s="25"/>
      <c r="G115" s="25"/>
      <c r="H115" s="25"/>
      <c r="I115" s="25"/>
      <c r="J115" s="39"/>
      <c r="K115" s="39"/>
      <c r="L115" s="49"/>
      <c r="M115" s="39"/>
      <c r="N115" s="44"/>
      <c r="O115" s="36"/>
      <c r="P115" s="37"/>
      <c r="Q115" s="35"/>
      <c r="R115" s="36"/>
      <c r="S115" s="38"/>
      <c r="T115" s="35"/>
      <c r="U115" s="36"/>
      <c r="V115" s="38"/>
      <c r="W115" s="35"/>
      <c r="X115" s="36"/>
      <c r="Y115" s="35"/>
      <c r="Z115" s="36"/>
      <c r="AA115" s="35"/>
      <c r="AB115" s="36"/>
      <c r="AC115" s="35"/>
      <c r="AD115" s="36"/>
      <c r="AE115" s="38"/>
      <c r="AF115" s="35"/>
      <c r="AG115" s="35"/>
      <c r="AH115" s="35"/>
      <c r="AI115" s="35"/>
      <c r="AJ115" s="35"/>
      <c r="AK115" s="43"/>
      <c r="AL115" s="35"/>
    </row>
    <row r="116" spans="1:38" ht="22.5" customHeight="1" x14ac:dyDescent="0.25">
      <c r="A116" s="31"/>
      <c r="B116" s="25"/>
      <c r="C116" s="25"/>
      <c r="D116" s="25"/>
      <c r="E116" s="25"/>
      <c r="F116" s="25"/>
      <c r="G116" s="25"/>
      <c r="H116" s="25"/>
      <c r="I116" s="25"/>
      <c r="J116" s="39"/>
      <c r="K116" s="39"/>
      <c r="L116" s="49"/>
      <c r="M116" s="39"/>
      <c r="N116" s="44"/>
      <c r="O116" s="36"/>
      <c r="P116" s="37"/>
      <c r="Q116" s="35"/>
      <c r="R116" s="36"/>
      <c r="S116" s="38"/>
      <c r="T116" s="35"/>
      <c r="U116" s="36"/>
      <c r="V116" s="38"/>
      <c r="W116" s="35"/>
      <c r="X116" s="36"/>
      <c r="Y116" s="35"/>
      <c r="Z116" s="36"/>
      <c r="AA116" s="35"/>
      <c r="AB116" s="36"/>
      <c r="AC116" s="35"/>
      <c r="AD116" s="36"/>
      <c r="AE116" s="38"/>
      <c r="AF116" s="35"/>
      <c r="AG116" s="35"/>
      <c r="AH116" s="35"/>
      <c r="AI116" s="35"/>
      <c r="AJ116" s="35"/>
      <c r="AK116" s="43"/>
      <c r="AL116" s="35"/>
    </row>
    <row r="117" spans="1:38" ht="22.5" customHeight="1" x14ac:dyDescent="0.3">
      <c r="A117" s="31"/>
      <c r="B117" s="25"/>
      <c r="C117" s="25"/>
      <c r="D117" s="25"/>
      <c r="E117" s="25"/>
      <c r="F117" s="25"/>
      <c r="G117" s="25"/>
      <c r="H117" s="25"/>
      <c r="I117" s="25"/>
      <c r="J117" s="39"/>
      <c r="K117" s="41"/>
      <c r="L117" s="50"/>
      <c r="M117" s="41"/>
      <c r="N117" s="44"/>
      <c r="O117" s="36"/>
      <c r="P117" s="37"/>
      <c r="Q117" s="35"/>
      <c r="R117" s="36"/>
      <c r="S117" s="38"/>
      <c r="T117" s="35"/>
      <c r="U117" s="36"/>
      <c r="V117" s="38"/>
      <c r="W117" s="35"/>
      <c r="X117" s="36"/>
      <c r="Y117" s="35"/>
      <c r="Z117" s="36"/>
      <c r="AA117" s="35"/>
      <c r="AB117" s="36"/>
      <c r="AC117" s="35"/>
      <c r="AD117" s="36"/>
      <c r="AE117" s="38"/>
      <c r="AF117" s="35"/>
      <c r="AG117" s="35"/>
      <c r="AH117" s="35"/>
      <c r="AI117" s="35"/>
      <c r="AJ117" s="35"/>
      <c r="AK117" s="43"/>
      <c r="AL117" s="35"/>
    </row>
    <row r="118" spans="1:38" ht="22.5" customHeight="1" x14ac:dyDescent="0.3">
      <c r="A118" s="31"/>
      <c r="B118" s="25"/>
      <c r="C118" s="25"/>
      <c r="D118" s="25"/>
      <c r="E118" s="25"/>
      <c r="F118" s="25"/>
      <c r="G118" s="25"/>
      <c r="H118" s="25"/>
      <c r="I118" s="25"/>
      <c r="J118" s="39"/>
      <c r="K118" s="41"/>
      <c r="L118" s="50"/>
      <c r="M118" s="41"/>
      <c r="N118" s="44"/>
      <c r="O118" s="36"/>
      <c r="P118" s="37"/>
      <c r="Q118" s="35"/>
      <c r="R118" s="36"/>
      <c r="S118" s="38"/>
      <c r="T118" s="35"/>
      <c r="U118" s="36"/>
      <c r="V118" s="38"/>
      <c r="W118" s="35"/>
      <c r="X118" s="36"/>
      <c r="Y118" s="35"/>
      <c r="Z118" s="36"/>
      <c r="AA118" s="35"/>
      <c r="AB118" s="36"/>
      <c r="AC118" s="35"/>
      <c r="AD118" s="36"/>
      <c r="AE118" s="38"/>
      <c r="AF118" s="35"/>
      <c r="AG118" s="35"/>
      <c r="AH118" s="35"/>
      <c r="AI118" s="35"/>
      <c r="AJ118" s="35"/>
      <c r="AK118" s="43"/>
      <c r="AL118" s="35"/>
    </row>
    <row r="119" spans="1:38" ht="22.5" customHeight="1" x14ac:dyDescent="0.25">
      <c r="A119" s="31"/>
      <c r="B119" s="25"/>
      <c r="C119" s="25"/>
      <c r="D119" s="25"/>
      <c r="E119" s="25"/>
      <c r="F119" s="25"/>
      <c r="G119" s="25"/>
      <c r="H119" s="25"/>
      <c r="I119" s="25"/>
      <c r="J119" s="39"/>
      <c r="K119" s="39"/>
      <c r="L119" s="49"/>
      <c r="M119" s="39"/>
      <c r="N119" s="44"/>
      <c r="O119" s="36"/>
      <c r="P119" s="37"/>
      <c r="Q119" s="35"/>
      <c r="R119" s="36"/>
      <c r="S119" s="38"/>
      <c r="T119" s="35"/>
      <c r="U119" s="36"/>
      <c r="V119" s="38"/>
      <c r="W119" s="35"/>
      <c r="X119" s="36"/>
      <c r="Y119" s="35"/>
      <c r="Z119" s="36"/>
      <c r="AA119" s="35"/>
      <c r="AB119" s="36"/>
      <c r="AC119" s="35"/>
      <c r="AD119" s="36"/>
      <c r="AE119" s="38"/>
      <c r="AF119" s="35"/>
      <c r="AG119" s="35"/>
      <c r="AH119" s="35"/>
      <c r="AI119" s="35"/>
      <c r="AJ119" s="35"/>
      <c r="AK119" s="43"/>
      <c r="AL119" s="35"/>
    </row>
    <row r="120" spans="1:38" ht="22.5" customHeight="1" x14ac:dyDescent="0.25">
      <c r="A120" s="31"/>
      <c r="B120" s="25"/>
      <c r="C120" s="25"/>
      <c r="D120" s="25"/>
      <c r="E120" s="25"/>
      <c r="F120" s="25"/>
      <c r="G120" s="25"/>
      <c r="H120" s="25"/>
      <c r="I120" s="25"/>
      <c r="J120" s="39"/>
      <c r="K120" s="39"/>
      <c r="L120" s="49"/>
      <c r="M120" s="39"/>
      <c r="N120" s="44"/>
      <c r="O120" s="36"/>
      <c r="P120" s="37"/>
      <c r="Q120" s="35"/>
      <c r="R120" s="36"/>
      <c r="S120" s="38"/>
      <c r="T120" s="35"/>
      <c r="U120" s="36"/>
      <c r="V120" s="38"/>
      <c r="W120" s="35"/>
      <c r="X120" s="36"/>
      <c r="Y120" s="35"/>
      <c r="Z120" s="36"/>
      <c r="AA120" s="35"/>
      <c r="AB120" s="36"/>
      <c r="AC120" s="35"/>
      <c r="AD120" s="36"/>
      <c r="AE120" s="38"/>
      <c r="AF120" s="35"/>
      <c r="AG120" s="35"/>
      <c r="AH120" s="35"/>
      <c r="AI120" s="35"/>
      <c r="AJ120" s="35"/>
      <c r="AK120" s="43"/>
      <c r="AL120" s="35"/>
    </row>
    <row r="121" spans="1:38" ht="22.5" customHeight="1" x14ac:dyDescent="0.25">
      <c r="A121" s="31"/>
      <c r="B121" s="25"/>
      <c r="C121" s="25"/>
      <c r="D121" s="25"/>
      <c r="E121" s="25"/>
      <c r="F121" s="25"/>
      <c r="G121" s="25"/>
      <c r="H121" s="25"/>
      <c r="I121" s="25"/>
      <c r="J121" s="39"/>
      <c r="K121" s="39"/>
      <c r="L121" s="49"/>
      <c r="M121" s="39"/>
      <c r="N121" s="44"/>
      <c r="O121" s="36"/>
      <c r="P121" s="37"/>
      <c r="Q121" s="35"/>
      <c r="R121" s="36"/>
      <c r="S121" s="38"/>
      <c r="T121" s="35"/>
      <c r="U121" s="36"/>
      <c r="V121" s="38"/>
      <c r="W121" s="35"/>
      <c r="X121" s="36"/>
      <c r="Y121" s="35"/>
      <c r="Z121" s="36"/>
      <c r="AA121" s="35"/>
      <c r="AB121" s="36"/>
      <c r="AC121" s="35"/>
      <c r="AD121" s="36"/>
      <c r="AE121" s="38"/>
      <c r="AF121" s="35"/>
      <c r="AG121" s="35"/>
      <c r="AH121" s="35"/>
      <c r="AI121" s="35"/>
      <c r="AJ121" s="35"/>
      <c r="AK121" s="43"/>
      <c r="AL121" s="35"/>
    </row>
    <row r="122" spans="1:38" ht="22.5" customHeight="1" x14ac:dyDescent="0.25">
      <c r="A122" s="31"/>
      <c r="B122" s="25"/>
      <c r="C122" s="25"/>
      <c r="D122" s="25"/>
      <c r="E122" s="25"/>
      <c r="F122" s="25"/>
      <c r="G122" s="25"/>
      <c r="H122" s="25"/>
      <c r="I122" s="25"/>
      <c r="J122" s="39"/>
      <c r="K122" s="39"/>
      <c r="L122" s="49"/>
      <c r="M122" s="39"/>
      <c r="N122" s="44"/>
      <c r="O122" s="36"/>
      <c r="P122" s="37"/>
      <c r="Q122" s="35"/>
      <c r="R122" s="36"/>
      <c r="S122" s="38"/>
      <c r="T122" s="35"/>
      <c r="U122" s="36"/>
      <c r="V122" s="38"/>
      <c r="W122" s="35"/>
      <c r="X122" s="36"/>
      <c r="Y122" s="35"/>
      <c r="Z122" s="36"/>
      <c r="AA122" s="35"/>
      <c r="AB122" s="36"/>
      <c r="AC122" s="35"/>
      <c r="AD122" s="36"/>
      <c r="AE122" s="38"/>
      <c r="AF122" s="35"/>
      <c r="AG122" s="35"/>
      <c r="AH122" s="35"/>
      <c r="AI122" s="35"/>
      <c r="AJ122" s="35"/>
      <c r="AK122" s="43"/>
      <c r="AL122" s="35"/>
    </row>
    <row r="123" spans="1:38" ht="22.5" customHeight="1" x14ac:dyDescent="0.25">
      <c r="A123" s="31"/>
      <c r="B123" s="25"/>
      <c r="C123" s="25"/>
      <c r="D123" s="25"/>
      <c r="E123" s="25"/>
      <c r="F123" s="25"/>
      <c r="G123" s="25"/>
      <c r="H123" s="25"/>
      <c r="I123" s="25"/>
      <c r="J123" s="39"/>
      <c r="K123" s="39"/>
      <c r="L123" s="49"/>
      <c r="M123" s="39"/>
      <c r="N123" s="44"/>
      <c r="O123" s="36"/>
      <c r="P123" s="37"/>
      <c r="Q123" s="35"/>
      <c r="R123" s="36"/>
      <c r="S123" s="38"/>
      <c r="T123" s="35"/>
      <c r="U123" s="36"/>
      <c r="V123" s="38"/>
      <c r="W123" s="35"/>
      <c r="X123" s="36"/>
      <c r="Y123" s="35"/>
      <c r="Z123" s="36"/>
      <c r="AA123" s="35"/>
      <c r="AB123" s="36"/>
      <c r="AC123" s="35"/>
      <c r="AD123" s="36"/>
      <c r="AE123" s="38"/>
      <c r="AF123" s="35"/>
      <c r="AG123" s="35"/>
      <c r="AH123" s="35"/>
      <c r="AI123" s="35"/>
      <c r="AJ123" s="35"/>
      <c r="AK123" s="43"/>
      <c r="AL123" s="35"/>
    </row>
    <row r="124" spans="1:38" ht="22.5" customHeight="1" x14ac:dyDescent="0.25">
      <c r="A124" s="31"/>
      <c r="B124" s="25"/>
      <c r="C124" s="25"/>
      <c r="D124" s="25"/>
      <c r="E124" s="25"/>
      <c r="F124" s="25"/>
      <c r="G124" s="25"/>
      <c r="H124" s="25"/>
      <c r="I124" s="25"/>
      <c r="J124" s="39"/>
      <c r="K124" s="39"/>
      <c r="L124" s="49"/>
      <c r="M124" s="39"/>
      <c r="N124" s="44"/>
      <c r="O124" s="36"/>
      <c r="P124" s="37"/>
      <c r="Q124" s="35"/>
      <c r="R124" s="36"/>
      <c r="S124" s="38"/>
      <c r="T124" s="35"/>
      <c r="U124" s="36"/>
      <c r="V124" s="38"/>
      <c r="W124" s="35"/>
      <c r="X124" s="36"/>
      <c r="Y124" s="35"/>
      <c r="Z124" s="36"/>
      <c r="AA124" s="35"/>
      <c r="AB124" s="36"/>
      <c r="AC124" s="35"/>
      <c r="AD124" s="36"/>
      <c r="AE124" s="38"/>
      <c r="AF124" s="35"/>
      <c r="AG124" s="35"/>
      <c r="AH124" s="35"/>
      <c r="AI124" s="35"/>
      <c r="AJ124" s="35"/>
      <c r="AK124" s="43"/>
      <c r="AL124" s="35"/>
    </row>
    <row r="125" spans="1:38" ht="22.5" customHeight="1" x14ac:dyDescent="0.25">
      <c r="A125" s="31"/>
      <c r="B125" s="25"/>
      <c r="C125" s="25"/>
      <c r="D125" s="25"/>
      <c r="E125" s="25"/>
      <c r="F125" s="25"/>
      <c r="G125" s="25"/>
      <c r="H125" s="25"/>
      <c r="I125" s="25"/>
      <c r="J125" s="39"/>
      <c r="K125" s="39"/>
      <c r="L125" s="49"/>
      <c r="M125" s="39"/>
      <c r="N125" s="44"/>
      <c r="O125" s="36"/>
      <c r="P125" s="37"/>
      <c r="Q125" s="35"/>
      <c r="R125" s="36"/>
      <c r="S125" s="38"/>
      <c r="T125" s="35"/>
      <c r="U125" s="36"/>
      <c r="V125" s="38"/>
      <c r="W125" s="35"/>
      <c r="X125" s="36"/>
      <c r="Y125" s="35"/>
      <c r="Z125" s="36"/>
      <c r="AA125" s="35"/>
      <c r="AB125" s="36"/>
      <c r="AC125" s="35"/>
      <c r="AD125" s="36"/>
      <c r="AE125" s="38"/>
      <c r="AF125" s="35"/>
      <c r="AG125" s="35"/>
      <c r="AH125" s="35"/>
      <c r="AI125" s="35"/>
      <c r="AJ125" s="35"/>
      <c r="AK125" s="43"/>
      <c r="AL125" s="35"/>
    </row>
    <row r="126" spans="1:38" ht="22.5" customHeight="1" x14ac:dyDescent="0.25">
      <c r="A126" s="31"/>
      <c r="B126" s="25"/>
      <c r="C126" s="25"/>
      <c r="D126" s="25"/>
      <c r="E126" s="25"/>
      <c r="F126" s="25"/>
      <c r="G126" s="25"/>
      <c r="H126" s="25"/>
      <c r="I126" s="25"/>
      <c r="J126" s="39"/>
      <c r="K126" s="39"/>
      <c r="L126" s="49"/>
      <c r="M126" s="39"/>
      <c r="N126" s="44"/>
      <c r="O126" s="36"/>
      <c r="P126" s="37"/>
      <c r="Q126" s="35"/>
      <c r="R126" s="36"/>
      <c r="S126" s="38"/>
      <c r="T126" s="35"/>
      <c r="U126" s="36"/>
      <c r="V126" s="38"/>
      <c r="W126" s="35"/>
      <c r="X126" s="36"/>
      <c r="Y126" s="35"/>
      <c r="Z126" s="36"/>
      <c r="AA126" s="35"/>
      <c r="AB126" s="36"/>
      <c r="AC126" s="35"/>
      <c r="AD126" s="36"/>
      <c r="AE126" s="38"/>
      <c r="AF126" s="35"/>
      <c r="AG126" s="35"/>
      <c r="AH126" s="35"/>
      <c r="AI126" s="35"/>
      <c r="AJ126" s="35"/>
      <c r="AK126" s="43"/>
      <c r="AL126" s="35"/>
    </row>
    <row r="127" spans="1:38" ht="22.5" customHeight="1" x14ac:dyDescent="0.25">
      <c r="A127" s="31"/>
      <c r="B127" s="25"/>
      <c r="C127" s="25"/>
      <c r="D127" s="25"/>
      <c r="E127" s="25"/>
      <c r="F127" s="25"/>
      <c r="G127" s="25"/>
      <c r="H127" s="25"/>
      <c r="I127" s="25"/>
      <c r="J127" s="39"/>
      <c r="K127" s="39"/>
      <c r="L127" s="49"/>
      <c r="M127" s="39"/>
      <c r="N127" s="44"/>
      <c r="O127" s="36"/>
      <c r="P127" s="37"/>
      <c r="Q127" s="35"/>
      <c r="R127" s="36"/>
      <c r="S127" s="38"/>
      <c r="T127" s="35"/>
      <c r="U127" s="36"/>
      <c r="V127" s="38"/>
      <c r="W127" s="35"/>
      <c r="X127" s="36"/>
      <c r="Y127" s="35"/>
      <c r="Z127" s="36"/>
      <c r="AA127" s="35"/>
      <c r="AB127" s="36"/>
      <c r="AC127" s="35"/>
      <c r="AD127" s="36"/>
      <c r="AE127" s="38"/>
      <c r="AF127" s="35"/>
      <c r="AG127" s="35"/>
      <c r="AH127" s="35"/>
      <c r="AI127" s="35"/>
      <c r="AJ127" s="35"/>
      <c r="AK127" s="43"/>
      <c r="AL127" s="35"/>
    </row>
    <row r="128" spans="1:38" ht="22.5" customHeight="1" x14ac:dyDescent="0.25">
      <c r="A128" s="31"/>
      <c r="B128" s="25"/>
      <c r="C128" s="25"/>
      <c r="D128" s="25"/>
      <c r="E128" s="25"/>
      <c r="F128" s="25"/>
      <c r="G128" s="25"/>
      <c r="H128" s="25"/>
      <c r="I128" s="25"/>
      <c r="J128" s="39"/>
      <c r="K128" s="39"/>
      <c r="L128" s="49"/>
      <c r="M128" s="39"/>
      <c r="N128" s="44"/>
      <c r="O128" s="36"/>
      <c r="P128" s="37"/>
      <c r="Q128" s="35"/>
      <c r="R128" s="36"/>
      <c r="S128" s="38"/>
      <c r="T128" s="35"/>
      <c r="U128" s="36"/>
      <c r="V128" s="38"/>
      <c r="W128" s="35"/>
      <c r="X128" s="36"/>
      <c r="Y128" s="35"/>
      <c r="Z128" s="36"/>
      <c r="AA128" s="35"/>
      <c r="AB128" s="36"/>
      <c r="AC128" s="35"/>
      <c r="AD128" s="36"/>
      <c r="AE128" s="38"/>
      <c r="AF128" s="35"/>
      <c r="AG128" s="35"/>
      <c r="AH128" s="35"/>
      <c r="AI128" s="35"/>
      <c r="AJ128" s="35"/>
      <c r="AK128" s="43"/>
      <c r="AL128" s="35"/>
    </row>
    <row r="129" spans="1:38" ht="22.5" customHeight="1" x14ac:dyDescent="0.25">
      <c r="A129" s="31"/>
      <c r="B129" s="25"/>
      <c r="C129" s="25"/>
      <c r="D129" s="25"/>
      <c r="E129" s="25"/>
      <c r="F129" s="25"/>
      <c r="G129" s="25"/>
      <c r="H129" s="25"/>
      <c r="I129" s="25"/>
      <c r="J129" s="39"/>
      <c r="K129" s="39"/>
      <c r="L129" s="49"/>
      <c r="M129" s="39"/>
      <c r="N129" s="44"/>
      <c r="O129" s="36"/>
      <c r="P129" s="37"/>
      <c r="Q129" s="35"/>
      <c r="R129" s="36"/>
      <c r="S129" s="38"/>
      <c r="T129" s="35"/>
      <c r="U129" s="36"/>
      <c r="V129" s="38"/>
      <c r="W129" s="35"/>
      <c r="X129" s="36"/>
      <c r="Y129" s="35"/>
      <c r="Z129" s="36"/>
      <c r="AA129" s="35"/>
      <c r="AB129" s="36"/>
      <c r="AC129" s="35"/>
      <c r="AD129" s="36"/>
      <c r="AE129" s="38"/>
      <c r="AF129" s="35"/>
      <c r="AG129" s="35"/>
      <c r="AH129" s="35"/>
      <c r="AI129" s="35"/>
      <c r="AJ129" s="35"/>
      <c r="AK129" s="43"/>
      <c r="AL129" s="35"/>
    </row>
    <row r="130" spans="1:38" ht="22.5" customHeight="1" x14ac:dyDescent="0.25">
      <c r="A130" s="31"/>
      <c r="B130" s="25"/>
      <c r="C130" s="25"/>
      <c r="D130" s="25"/>
      <c r="E130" s="25"/>
      <c r="F130" s="25"/>
      <c r="G130" s="25"/>
      <c r="H130" s="25"/>
      <c r="I130" s="25"/>
      <c r="J130" s="39"/>
      <c r="K130" s="39"/>
      <c r="L130" s="49"/>
      <c r="M130" s="39"/>
      <c r="N130" s="44"/>
      <c r="O130" s="36"/>
      <c r="P130" s="37"/>
      <c r="Q130" s="35"/>
      <c r="R130" s="36"/>
      <c r="S130" s="38"/>
      <c r="T130" s="35"/>
      <c r="U130" s="36"/>
      <c r="V130" s="38"/>
      <c r="W130" s="35"/>
      <c r="X130" s="36"/>
      <c r="Y130" s="35"/>
      <c r="Z130" s="36"/>
      <c r="AA130" s="35"/>
      <c r="AB130" s="36"/>
      <c r="AC130" s="35"/>
      <c r="AD130" s="36"/>
      <c r="AE130" s="38"/>
      <c r="AF130" s="35"/>
      <c r="AG130" s="35"/>
      <c r="AH130" s="35"/>
      <c r="AI130" s="35"/>
      <c r="AJ130" s="35"/>
      <c r="AK130" s="43"/>
      <c r="AL130" s="35"/>
    </row>
    <row r="131" spans="1:38" ht="22.5" customHeight="1" x14ac:dyDescent="0.25">
      <c r="A131" s="31"/>
      <c r="B131" s="25"/>
      <c r="C131" s="25"/>
      <c r="D131" s="25"/>
      <c r="E131" s="25"/>
      <c r="F131" s="25"/>
      <c r="G131" s="25"/>
      <c r="H131" s="25"/>
      <c r="I131" s="25"/>
      <c r="J131" s="39"/>
      <c r="K131" s="39"/>
      <c r="L131" s="49"/>
      <c r="M131" s="39"/>
      <c r="N131" s="44"/>
      <c r="O131" s="36"/>
      <c r="P131" s="37"/>
      <c r="Q131" s="35"/>
      <c r="R131" s="36"/>
      <c r="S131" s="38"/>
      <c r="T131" s="35"/>
      <c r="U131" s="36"/>
      <c r="V131" s="38"/>
      <c r="W131" s="35"/>
      <c r="X131" s="36"/>
      <c r="Y131" s="35"/>
      <c r="Z131" s="36"/>
      <c r="AA131" s="35"/>
      <c r="AB131" s="36"/>
      <c r="AC131" s="35"/>
      <c r="AD131" s="36"/>
      <c r="AE131" s="38"/>
      <c r="AF131" s="35"/>
      <c r="AG131" s="35"/>
      <c r="AH131" s="35"/>
      <c r="AI131" s="35"/>
      <c r="AJ131" s="35"/>
      <c r="AK131" s="43"/>
      <c r="AL131" s="35"/>
    </row>
    <row r="132" spans="1:38" ht="22.5" customHeight="1" x14ac:dyDescent="0.25">
      <c r="A132" s="31"/>
      <c r="B132" s="25"/>
      <c r="C132" s="25"/>
      <c r="D132" s="25"/>
      <c r="E132" s="25"/>
      <c r="F132" s="25"/>
      <c r="G132" s="25"/>
      <c r="H132" s="25"/>
      <c r="I132" s="25"/>
      <c r="J132" s="39"/>
      <c r="K132" s="39"/>
      <c r="L132" s="49"/>
      <c r="M132" s="39"/>
      <c r="N132" s="44"/>
      <c r="O132" s="36"/>
      <c r="P132" s="37"/>
      <c r="Q132" s="35"/>
      <c r="R132" s="36"/>
      <c r="S132" s="38"/>
      <c r="T132" s="35"/>
      <c r="U132" s="36"/>
      <c r="V132" s="38"/>
      <c r="W132" s="35"/>
      <c r="X132" s="36"/>
      <c r="Y132" s="35"/>
      <c r="Z132" s="36"/>
      <c r="AA132" s="35"/>
      <c r="AB132" s="36"/>
      <c r="AC132" s="35"/>
      <c r="AD132" s="36"/>
      <c r="AE132" s="38"/>
      <c r="AF132" s="35"/>
      <c r="AG132" s="35"/>
      <c r="AH132" s="35"/>
      <c r="AI132" s="35"/>
      <c r="AJ132" s="35"/>
      <c r="AK132" s="43"/>
      <c r="AL132" s="35"/>
    </row>
    <row r="133" spans="1:38" ht="22.5" customHeight="1" x14ac:dyDescent="0.3">
      <c r="A133" s="31"/>
      <c r="B133" s="25"/>
      <c r="C133" s="25"/>
      <c r="D133" s="25"/>
      <c r="E133" s="25"/>
      <c r="F133" s="25"/>
      <c r="G133" s="25"/>
      <c r="H133" s="25"/>
      <c r="I133" s="25"/>
      <c r="J133" s="39"/>
      <c r="K133" s="41"/>
      <c r="L133" s="50"/>
      <c r="M133" s="41"/>
      <c r="N133" s="44"/>
      <c r="O133" s="36"/>
      <c r="P133" s="37"/>
      <c r="Q133" s="35"/>
      <c r="R133" s="36"/>
      <c r="S133" s="38"/>
      <c r="T133" s="35"/>
      <c r="U133" s="36"/>
      <c r="V133" s="38"/>
      <c r="W133" s="35"/>
      <c r="X133" s="36"/>
      <c r="Y133" s="35"/>
      <c r="Z133" s="36"/>
      <c r="AA133" s="35"/>
      <c r="AB133" s="36"/>
      <c r="AC133" s="35"/>
      <c r="AD133" s="36"/>
      <c r="AE133" s="38"/>
      <c r="AF133" s="35"/>
      <c r="AG133" s="35"/>
      <c r="AH133" s="35"/>
      <c r="AI133" s="35"/>
      <c r="AJ133" s="35"/>
      <c r="AK133" s="43"/>
      <c r="AL133" s="35"/>
    </row>
    <row r="134" spans="1:38" ht="22.5" customHeight="1" x14ac:dyDescent="0.3">
      <c r="A134" s="31"/>
      <c r="B134" s="25"/>
      <c r="C134" s="25"/>
      <c r="D134" s="25"/>
      <c r="E134" s="25"/>
      <c r="F134" s="25"/>
      <c r="G134" s="25"/>
      <c r="H134" s="25"/>
      <c r="I134" s="25"/>
      <c r="J134" s="39"/>
      <c r="K134" s="41"/>
      <c r="L134" s="50"/>
      <c r="M134" s="41"/>
      <c r="N134" s="44"/>
      <c r="O134" s="36"/>
      <c r="P134" s="37"/>
      <c r="Q134" s="35"/>
      <c r="R134" s="36"/>
      <c r="S134" s="38"/>
      <c r="T134" s="35"/>
      <c r="U134" s="36"/>
      <c r="V134" s="38"/>
      <c r="W134" s="35"/>
      <c r="X134" s="36"/>
      <c r="Y134" s="35"/>
      <c r="Z134" s="36"/>
      <c r="AA134" s="35"/>
      <c r="AB134" s="36"/>
      <c r="AC134" s="35"/>
      <c r="AD134" s="36"/>
      <c r="AE134" s="38"/>
      <c r="AF134" s="35"/>
      <c r="AG134" s="35"/>
      <c r="AH134" s="35"/>
      <c r="AI134" s="35"/>
      <c r="AJ134" s="35"/>
      <c r="AK134" s="43"/>
      <c r="AL134" s="35"/>
    </row>
    <row r="135" spans="1:38" ht="22.5" customHeight="1" x14ac:dyDescent="0.25">
      <c r="A135" s="31"/>
      <c r="B135" s="25"/>
      <c r="C135" s="25"/>
      <c r="D135" s="25"/>
      <c r="E135" s="25"/>
      <c r="F135" s="25"/>
      <c r="G135" s="25"/>
      <c r="H135" s="25"/>
      <c r="I135" s="25"/>
      <c r="J135" s="39"/>
      <c r="K135" s="39"/>
      <c r="L135" s="49"/>
      <c r="M135" s="39"/>
      <c r="N135" s="44"/>
      <c r="O135" s="36"/>
      <c r="P135" s="37"/>
      <c r="Q135" s="35"/>
      <c r="R135" s="36"/>
      <c r="S135" s="38"/>
      <c r="T135" s="35"/>
      <c r="U135" s="36"/>
      <c r="V135" s="38"/>
      <c r="W135" s="35"/>
      <c r="X135" s="36"/>
      <c r="Y135" s="35"/>
      <c r="Z135" s="36"/>
      <c r="AA135" s="35"/>
      <c r="AB135" s="36"/>
      <c r="AC135" s="35"/>
      <c r="AD135" s="36"/>
      <c r="AE135" s="38"/>
      <c r="AF135" s="35"/>
      <c r="AG135" s="35"/>
      <c r="AH135" s="35"/>
      <c r="AI135" s="35"/>
      <c r="AJ135" s="35"/>
      <c r="AK135" s="43"/>
      <c r="AL135" s="35"/>
    </row>
    <row r="136" spans="1:38" ht="22.5" customHeight="1" x14ac:dyDescent="0.25">
      <c r="A136" s="31"/>
      <c r="B136" s="25"/>
      <c r="C136" s="25"/>
      <c r="D136" s="25"/>
      <c r="E136" s="25"/>
      <c r="F136" s="25"/>
      <c r="G136" s="25"/>
      <c r="H136" s="25"/>
      <c r="I136" s="25"/>
      <c r="J136" s="39"/>
      <c r="K136" s="39"/>
      <c r="L136" s="49"/>
      <c r="M136" s="39"/>
      <c r="N136" s="44"/>
      <c r="O136" s="36"/>
      <c r="P136" s="37"/>
      <c r="Q136" s="35"/>
      <c r="R136" s="36"/>
      <c r="S136" s="38"/>
      <c r="T136" s="35"/>
      <c r="U136" s="36"/>
      <c r="V136" s="38"/>
      <c r="W136" s="35"/>
      <c r="X136" s="36"/>
      <c r="Y136" s="35"/>
      <c r="Z136" s="36"/>
      <c r="AA136" s="35"/>
      <c r="AB136" s="36"/>
      <c r="AC136" s="35"/>
      <c r="AD136" s="36"/>
      <c r="AE136" s="38"/>
      <c r="AF136" s="35"/>
      <c r="AG136" s="35"/>
      <c r="AH136" s="35"/>
      <c r="AI136" s="35"/>
      <c r="AJ136" s="35"/>
      <c r="AK136" s="43"/>
      <c r="AL136" s="35"/>
    </row>
    <row r="137" spans="1:38" ht="22.5" customHeight="1" x14ac:dyDescent="0.25">
      <c r="A137" s="31"/>
      <c r="B137" s="25"/>
      <c r="C137" s="25"/>
      <c r="D137" s="25"/>
      <c r="E137" s="25"/>
      <c r="F137" s="25"/>
      <c r="G137" s="25"/>
      <c r="H137" s="25"/>
      <c r="I137" s="25"/>
      <c r="J137" s="39"/>
      <c r="K137" s="39"/>
      <c r="L137" s="49"/>
      <c r="M137" s="39"/>
      <c r="N137" s="44"/>
      <c r="O137" s="36"/>
      <c r="P137" s="37"/>
      <c r="Q137" s="35"/>
      <c r="R137" s="36"/>
      <c r="S137" s="38"/>
      <c r="T137" s="35"/>
      <c r="U137" s="36"/>
      <c r="V137" s="38"/>
      <c r="W137" s="35"/>
      <c r="X137" s="36"/>
      <c r="Y137" s="35"/>
      <c r="Z137" s="36"/>
      <c r="AA137" s="35"/>
      <c r="AB137" s="36"/>
      <c r="AC137" s="35"/>
      <c r="AD137" s="36"/>
      <c r="AE137" s="38"/>
      <c r="AF137" s="35"/>
      <c r="AG137" s="35"/>
      <c r="AH137" s="35"/>
      <c r="AI137" s="35"/>
      <c r="AJ137" s="35"/>
      <c r="AK137" s="43"/>
      <c r="AL137" s="35"/>
    </row>
    <row r="138" spans="1:38" ht="22.5" customHeight="1" x14ac:dyDescent="0.25">
      <c r="A138" s="31"/>
      <c r="B138" s="25"/>
      <c r="C138" s="25"/>
      <c r="D138" s="25"/>
      <c r="E138" s="25"/>
      <c r="F138" s="25"/>
      <c r="G138" s="25"/>
      <c r="H138" s="25"/>
      <c r="I138" s="25"/>
      <c r="J138" s="39"/>
      <c r="K138" s="39"/>
      <c r="L138" s="49"/>
      <c r="M138" s="39"/>
      <c r="N138" s="44"/>
      <c r="O138" s="36"/>
      <c r="P138" s="37"/>
      <c r="Q138" s="35"/>
      <c r="R138" s="36"/>
      <c r="S138" s="38"/>
      <c r="T138" s="35"/>
      <c r="U138" s="36"/>
      <c r="V138" s="38"/>
      <c r="W138" s="35"/>
      <c r="X138" s="36"/>
      <c r="Y138" s="35"/>
      <c r="Z138" s="36"/>
      <c r="AA138" s="35"/>
      <c r="AB138" s="36"/>
      <c r="AC138" s="35"/>
      <c r="AD138" s="36"/>
      <c r="AE138" s="38"/>
      <c r="AF138" s="35"/>
      <c r="AG138" s="35"/>
      <c r="AH138" s="35"/>
      <c r="AI138" s="35"/>
      <c r="AJ138" s="35"/>
      <c r="AK138" s="43"/>
      <c r="AL138" s="35"/>
    </row>
    <row r="139" spans="1:38" ht="22.5" customHeight="1" x14ac:dyDescent="0.25">
      <c r="A139" s="31"/>
      <c r="B139" s="25"/>
      <c r="C139" s="25"/>
      <c r="D139" s="25"/>
      <c r="E139" s="25"/>
      <c r="F139" s="25"/>
      <c r="G139" s="25"/>
      <c r="H139" s="25"/>
      <c r="I139" s="25"/>
      <c r="J139" s="39"/>
      <c r="K139" s="39"/>
      <c r="L139" s="49"/>
      <c r="M139" s="39"/>
      <c r="N139" s="44"/>
      <c r="O139" s="36"/>
      <c r="P139" s="37"/>
      <c r="Q139" s="35"/>
      <c r="R139" s="36"/>
      <c r="S139" s="38"/>
      <c r="T139" s="35"/>
      <c r="U139" s="36"/>
      <c r="V139" s="38"/>
      <c r="W139" s="35"/>
      <c r="X139" s="36"/>
      <c r="Y139" s="35"/>
      <c r="Z139" s="36"/>
      <c r="AA139" s="35"/>
      <c r="AB139" s="36"/>
      <c r="AC139" s="35"/>
      <c r="AD139" s="36"/>
      <c r="AE139" s="38"/>
      <c r="AF139" s="35"/>
      <c r="AG139" s="35"/>
      <c r="AH139" s="35"/>
      <c r="AI139" s="35"/>
      <c r="AJ139" s="35"/>
      <c r="AK139" s="43"/>
      <c r="AL139" s="35"/>
    </row>
    <row r="140" spans="1:38" ht="22.5" customHeight="1" x14ac:dyDescent="0.25">
      <c r="A140" s="31"/>
      <c r="B140" s="25"/>
      <c r="C140" s="25"/>
      <c r="D140" s="25"/>
      <c r="E140" s="25"/>
      <c r="F140" s="25"/>
      <c r="G140" s="25"/>
      <c r="H140" s="25"/>
      <c r="I140" s="25"/>
      <c r="J140" s="39"/>
      <c r="K140" s="39"/>
      <c r="L140" s="49"/>
      <c r="M140" s="39"/>
      <c r="N140" s="44"/>
      <c r="O140" s="36"/>
      <c r="P140" s="37"/>
      <c r="Q140" s="35"/>
      <c r="R140" s="36"/>
      <c r="S140" s="38"/>
      <c r="T140" s="35"/>
      <c r="U140" s="36"/>
      <c r="V140" s="38"/>
      <c r="W140" s="35"/>
      <c r="X140" s="36"/>
      <c r="Y140" s="35"/>
      <c r="Z140" s="36"/>
      <c r="AA140" s="35"/>
      <c r="AB140" s="36"/>
      <c r="AC140" s="35"/>
      <c r="AD140" s="36"/>
      <c r="AE140" s="38"/>
      <c r="AF140" s="35"/>
      <c r="AG140" s="35"/>
      <c r="AH140" s="35"/>
      <c r="AI140" s="35"/>
      <c r="AJ140" s="35"/>
      <c r="AK140" s="43"/>
      <c r="AL140" s="35"/>
    </row>
    <row r="141" spans="1:38" ht="22.5" customHeight="1" x14ac:dyDescent="0.25">
      <c r="A141" s="31"/>
      <c r="B141" s="25"/>
      <c r="C141" s="25"/>
      <c r="D141" s="25"/>
      <c r="E141" s="25"/>
      <c r="F141" s="25"/>
      <c r="G141" s="25"/>
      <c r="H141" s="25"/>
      <c r="I141" s="25"/>
      <c r="J141" s="39"/>
      <c r="K141" s="39"/>
      <c r="L141" s="49"/>
      <c r="M141" s="39"/>
      <c r="N141" s="44"/>
      <c r="O141" s="36"/>
      <c r="P141" s="37"/>
      <c r="Q141" s="35"/>
      <c r="R141" s="36"/>
      <c r="S141" s="38"/>
      <c r="T141" s="35"/>
      <c r="U141" s="36"/>
      <c r="V141" s="38"/>
      <c r="W141" s="35"/>
      <c r="X141" s="36"/>
      <c r="Y141" s="35"/>
      <c r="Z141" s="36"/>
      <c r="AA141" s="35"/>
      <c r="AB141" s="36"/>
      <c r="AC141" s="35"/>
      <c r="AD141" s="36"/>
      <c r="AE141" s="38"/>
      <c r="AF141" s="35"/>
      <c r="AG141" s="35"/>
      <c r="AH141" s="35"/>
      <c r="AI141" s="35"/>
      <c r="AJ141" s="35"/>
      <c r="AK141" s="43"/>
      <c r="AL141" s="35"/>
    </row>
    <row r="142" spans="1:38" ht="22.5" customHeight="1" x14ac:dyDescent="0.25">
      <c r="A142" s="31"/>
      <c r="B142" s="25"/>
      <c r="C142" s="25"/>
      <c r="D142" s="25"/>
      <c r="E142" s="25"/>
      <c r="F142" s="25"/>
      <c r="G142" s="25"/>
      <c r="H142" s="25"/>
      <c r="I142" s="25"/>
      <c r="J142" s="39"/>
      <c r="K142" s="39"/>
      <c r="L142" s="49"/>
      <c r="M142" s="39"/>
      <c r="N142" s="44"/>
      <c r="O142" s="36"/>
      <c r="P142" s="37"/>
      <c r="Q142" s="35"/>
      <c r="R142" s="36"/>
      <c r="S142" s="38"/>
      <c r="T142" s="35"/>
      <c r="U142" s="36"/>
      <c r="V142" s="38"/>
      <c r="W142" s="35"/>
      <c r="X142" s="36"/>
      <c r="Y142" s="35"/>
      <c r="Z142" s="36"/>
      <c r="AA142" s="35"/>
      <c r="AB142" s="36"/>
      <c r="AC142" s="35"/>
      <c r="AD142" s="36"/>
      <c r="AE142" s="38"/>
      <c r="AF142" s="35"/>
      <c r="AG142" s="35"/>
      <c r="AH142" s="35"/>
      <c r="AI142" s="35"/>
      <c r="AJ142" s="35"/>
      <c r="AK142" s="43"/>
      <c r="AL142" s="35"/>
    </row>
    <row r="143" spans="1:38" ht="22.5" customHeight="1" x14ac:dyDescent="0.25">
      <c r="A143" s="31"/>
      <c r="B143" s="25"/>
      <c r="C143" s="25"/>
      <c r="D143" s="25"/>
      <c r="E143" s="25"/>
      <c r="F143" s="25"/>
      <c r="G143" s="25"/>
      <c r="H143" s="25"/>
      <c r="I143" s="25"/>
      <c r="J143" s="39"/>
      <c r="K143" s="39"/>
      <c r="L143" s="49"/>
      <c r="M143" s="39"/>
      <c r="N143" s="44"/>
      <c r="O143" s="36"/>
      <c r="P143" s="37"/>
      <c r="Q143" s="35"/>
      <c r="R143" s="36"/>
      <c r="S143" s="38"/>
      <c r="T143" s="35"/>
      <c r="U143" s="36"/>
      <c r="V143" s="38"/>
      <c r="W143" s="35"/>
      <c r="X143" s="36"/>
      <c r="Y143" s="35"/>
      <c r="Z143" s="36"/>
      <c r="AA143" s="35"/>
      <c r="AB143" s="36"/>
      <c r="AC143" s="35"/>
      <c r="AD143" s="36"/>
      <c r="AE143" s="38"/>
      <c r="AF143" s="35"/>
      <c r="AG143" s="35"/>
      <c r="AH143" s="35"/>
      <c r="AI143" s="35"/>
      <c r="AJ143" s="35"/>
      <c r="AK143" s="43"/>
      <c r="AL143" s="35"/>
    </row>
    <row r="144" spans="1:38" ht="22.5" customHeight="1" x14ac:dyDescent="0.25">
      <c r="A144" s="31"/>
      <c r="B144" s="25"/>
      <c r="C144" s="25"/>
      <c r="D144" s="25"/>
      <c r="E144" s="25"/>
      <c r="F144" s="25"/>
      <c r="G144" s="25"/>
      <c r="H144" s="25"/>
      <c r="I144" s="25"/>
      <c r="J144" s="39"/>
      <c r="K144" s="39"/>
      <c r="L144" s="49"/>
      <c r="M144" s="39"/>
      <c r="N144" s="44"/>
      <c r="O144" s="36"/>
      <c r="P144" s="37"/>
      <c r="Q144" s="35"/>
      <c r="R144" s="36"/>
      <c r="S144" s="38"/>
      <c r="T144" s="35"/>
      <c r="U144" s="36"/>
      <c r="V144" s="38"/>
      <c r="W144" s="35"/>
      <c r="X144" s="36"/>
      <c r="Y144" s="35"/>
      <c r="Z144" s="36"/>
      <c r="AA144" s="35"/>
      <c r="AB144" s="36"/>
      <c r="AC144" s="35"/>
      <c r="AD144" s="36"/>
      <c r="AE144" s="38"/>
      <c r="AF144" s="35"/>
      <c r="AG144" s="35"/>
      <c r="AH144" s="35"/>
      <c r="AI144" s="35"/>
      <c r="AJ144" s="35"/>
      <c r="AK144" s="43"/>
      <c r="AL144" s="35"/>
    </row>
    <row r="145" spans="1:38" ht="22.5" customHeight="1" x14ac:dyDescent="0.25">
      <c r="A145" s="31"/>
      <c r="B145" s="25"/>
      <c r="C145" s="25"/>
      <c r="D145" s="25"/>
      <c r="E145" s="25"/>
      <c r="F145" s="25"/>
      <c r="G145" s="25"/>
      <c r="H145" s="25"/>
      <c r="I145" s="25"/>
      <c r="J145" s="39"/>
      <c r="K145" s="39"/>
      <c r="L145" s="49"/>
      <c r="M145" s="39"/>
      <c r="N145" s="44"/>
      <c r="O145" s="36"/>
      <c r="P145" s="37"/>
      <c r="Q145" s="35"/>
      <c r="R145" s="36"/>
      <c r="S145" s="38"/>
      <c r="T145" s="35"/>
      <c r="U145" s="36"/>
      <c r="V145" s="38"/>
      <c r="W145" s="35"/>
      <c r="X145" s="36"/>
      <c r="Y145" s="35"/>
      <c r="Z145" s="36"/>
      <c r="AA145" s="35"/>
      <c r="AB145" s="36"/>
      <c r="AC145" s="35"/>
      <c r="AD145" s="36"/>
      <c r="AE145" s="38"/>
      <c r="AF145" s="35"/>
      <c r="AG145" s="35"/>
      <c r="AH145" s="35"/>
      <c r="AI145" s="35"/>
      <c r="AJ145" s="35"/>
      <c r="AK145" s="43"/>
      <c r="AL145" s="35"/>
    </row>
    <row r="146" spans="1:38" ht="22.5" customHeight="1" x14ac:dyDescent="0.25">
      <c r="A146" s="31"/>
      <c r="B146" s="25"/>
      <c r="C146" s="25"/>
      <c r="D146" s="25"/>
      <c r="E146" s="25"/>
      <c r="F146" s="25"/>
      <c r="G146" s="25"/>
      <c r="H146" s="25"/>
      <c r="I146" s="25"/>
      <c r="J146" s="39"/>
      <c r="K146" s="39"/>
      <c r="L146" s="49"/>
      <c r="M146" s="39"/>
      <c r="N146" s="44"/>
      <c r="O146" s="36"/>
      <c r="P146" s="37"/>
      <c r="Q146" s="35"/>
      <c r="R146" s="36"/>
      <c r="S146" s="38"/>
      <c r="T146" s="35"/>
      <c r="U146" s="36"/>
      <c r="V146" s="38"/>
      <c r="W146" s="35"/>
      <c r="X146" s="36"/>
      <c r="Y146" s="35"/>
      <c r="Z146" s="36"/>
      <c r="AA146" s="35"/>
      <c r="AB146" s="36"/>
      <c r="AC146" s="35"/>
      <c r="AD146" s="36"/>
      <c r="AE146" s="38"/>
      <c r="AF146" s="35"/>
      <c r="AG146" s="35"/>
      <c r="AH146" s="35"/>
      <c r="AI146" s="35"/>
      <c r="AJ146" s="35"/>
      <c r="AK146" s="43"/>
      <c r="AL146" s="35"/>
    </row>
    <row r="147" spans="1:38" ht="22.5" customHeight="1" x14ac:dyDescent="0.25">
      <c r="A147" s="31"/>
      <c r="B147" s="25"/>
      <c r="C147" s="25"/>
      <c r="D147" s="25"/>
      <c r="E147" s="25"/>
      <c r="F147" s="25"/>
      <c r="G147" s="25"/>
      <c r="H147" s="25"/>
      <c r="I147" s="25"/>
      <c r="J147" s="39"/>
      <c r="K147" s="39"/>
      <c r="L147" s="49"/>
      <c r="M147" s="39"/>
      <c r="N147" s="44"/>
      <c r="O147" s="36"/>
      <c r="P147" s="37"/>
      <c r="Q147" s="35"/>
      <c r="R147" s="36"/>
      <c r="S147" s="38"/>
      <c r="T147" s="35"/>
      <c r="U147" s="36"/>
      <c r="V147" s="38"/>
      <c r="W147" s="35"/>
      <c r="X147" s="36"/>
      <c r="Y147" s="35"/>
      <c r="Z147" s="36"/>
      <c r="AA147" s="35"/>
      <c r="AB147" s="36"/>
      <c r="AC147" s="35"/>
      <c r="AD147" s="36"/>
      <c r="AE147" s="38"/>
      <c r="AF147" s="35"/>
      <c r="AG147" s="35"/>
      <c r="AH147" s="35"/>
      <c r="AI147" s="35"/>
      <c r="AJ147" s="35"/>
      <c r="AK147" s="43"/>
      <c r="AL147" s="35"/>
    </row>
    <row r="148" spans="1:38" ht="22.5" customHeight="1" x14ac:dyDescent="0.25">
      <c r="A148" s="31"/>
      <c r="B148" s="25"/>
      <c r="C148" s="25"/>
      <c r="D148" s="25"/>
      <c r="E148" s="25"/>
      <c r="F148" s="25"/>
      <c r="G148" s="25"/>
      <c r="H148" s="25"/>
      <c r="I148" s="25"/>
      <c r="J148" s="39"/>
      <c r="K148" s="39"/>
      <c r="L148" s="49"/>
      <c r="M148" s="39"/>
      <c r="N148" s="44"/>
      <c r="O148" s="36"/>
      <c r="P148" s="37"/>
      <c r="Q148" s="35"/>
      <c r="R148" s="36"/>
      <c r="S148" s="38"/>
      <c r="T148" s="35"/>
      <c r="U148" s="36"/>
      <c r="V148" s="38"/>
      <c r="W148" s="35"/>
      <c r="X148" s="36"/>
      <c r="Y148" s="35"/>
      <c r="Z148" s="36"/>
      <c r="AA148" s="35"/>
      <c r="AB148" s="36"/>
      <c r="AC148" s="35"/>
      <c r="AD148" s="36"/>
      <c r="AE148" s="38"/>
      <c r="AF148" s="35"/>
      <c r="AG148" s="35"/>
      <c r="AH148" s="35"/>
      <c r="AI148" s="35"/>
      <c r="AJ148" s="35"/>
      <c r="AK148" s="43"/>
      <c r="AL148" s="35"/>
    </row>
    <row r="149" spans="1:38" ht="22.5" customHeight="1" x14ac:dyDescent="0.25">
      <c r="A149" s="31"/>
      <c r="B149" s="25"/>
      <c r="C149" s="25"/>
      <c r="D149" s="25"/>
      <c r="E149" s="25"/>
      <c r="F149" s="25"/>
      <c r="G149" s="25"/>
      <c r="H149" s="25"/>
      <c r="I149" s="25"/>
      <c r="J149" s="39"/>
      <c r="K149" s="39"/>
      <c r="L149" s="49"/>
      <c r="M149" s="39"/>
      <c r="N149" s="44"/>
      <c r="O149" s="36"/>
      <c r="P149" s="37"/>
      <c r="Q149" s="35"/>
      <c r="R149" s="36"/>
      <c r="S149" s="38"/>
      <c r="T149" s="35"/>
      <c r="U149" s="36"/>
      <c r="V149" s="38"/>
      <c r="W149" s="35"/>
      <c r="X149" s="36"/>
      <c r="Y149" s="35"/>
      <c r="Z149" s="36"/>
      <c r="AA149" s="35"/>
      <c r="AB149" s="36"/>
      <c r="AC149" s="35"/>
      <c r="AD149" s="36"/>
      <c r="AE149" s="38"/>
      <c r="AF149" s="35"/>
      <c r="AG149" s="35"/>
      <c r="AH149" s="35"/>
      <c r="AI149" s="35"/>
      <c r="AJ149" s="35"/>
      <c r="AK149" s="43"/>
      <c r="AL149" s="35"/>
    </row>
    <row r="150" spans="1:38" ht="22.5" customHeight="1" x14ac:dyDescent="0.25">
      <c r="A150" s="31"/>
      <c r="B150" s="25"/>
      <c r="C150" s="25"/>
      <c r="D150" s="25"/>
      <c r="E150" s="25"/>
      <c r="F150" s="25"/>
      <c r="G150" s="25"/>
      <c r="H150" s="25"/>
      <c r="I150" s="25"/>
      <c r="J150" s="39"/>
      <c r="K150" s="39"/>
      <c r="L150" s="49"/>
      <c r="M150" s="39"/>
      <c r="N150" s="44"/>
      <c r="O150" s="36"/>
      <c r="P150" s="37"/>
      <c r="Q150" s="35"/>
      <c r="R150" s="36"/>
      <c r="S150" s="38"/>
      <c r="T150" s="35"/>
      <c r="U150" s="36"/>
      <c r="V150" s="38"/>
      <c r="W150" s="35"/>
      <c r="X150" s="36"/>
      <c r="Y150" s="35"/>
      <c r="Z150" s="36"/>
      <c r="AA150" s="35"/>
      <c r="AB150" s="36"/>
      <c r="AC150" s="35"/>
      <c r="AD150" s="36"/>
      <c r="AE150" s="38"/>
      <c r="AF150" s="35"/>
      <c r="AG150" s="35"/>
      <c r="AH150" s="35"/>
      <c r="AI150" s="35"/>
      <c r="AJ150" s="35"/>
      <c r="AK150" s="43"/>
      <c r="AL150" s="35"/>
    </row>
    <row r="151" spans="1:38" ht="22.5" customHeight="1" x14ac:dyDescent="0.3">
      <c r="A151" s="31"/>
      <c r="B151" s="25"/>
      <c r="C151" s="25"/>
      <c r="D151" s="25"/>
      <c r="E151" s="25"/>
      <c r="F151" s="25"/>
      <c r="G151" s="25"/>
      <c r="H151" s="25"/>
      <c r="I151" s="25"/>
      <c r="J151" s="39"/>
      <c r="K151" s="41"/>
      <c r="L151" s="50"/>
      <c r="M151" s="41"/>
      <c r="N151" s="44"/>
      <c r="O151" s="36"/>
      <c r="P151" s="37"/>
      <c r="Q151" s="35"/>
      <c r="R151" s="36"/>
      <c r="S151" s="38"/>
      <c r="T151" s="35"/>
      <c r="U151" s="36"/>
      <c r="V151" s="38"/>
      <c r="W151" s="35"/>
      <c r="X151" s="36"/>
      <c r="Y151" s="35"/>
      <c r="Z151" s="36"/>
      <c r="AA151" s="35"/>
      <c r="AB151" s="36"/>
      <c r="AC151" s="35"/>
      <c r="AD151" s="36"/>
      <c r="AE151" s="38"/>
      <c r="AF151" s="35"/>
      <c r="AG151" s="35"/>
      <c r="AH151" s="35"/>
      <c r="AI151" s="35"/>
      <c r="AJ151" s="35"/>
      <c r="AK151" s="43"/>
      <c r="AL151" s="35"/>
    </row>
    <row r="152" spans="1:38" ht="22.5" customHeight="1" x14ac:dyDescent="0.3">
      <c r="A152" s="31"/>
      <c r="B152" s="25"/>
      <c r="C152" s="25"/>
      <c r="D152" s="25"/>
      <c r="E152" s="25"/>
      <c r="F152" s="25"/>
      <c r="G152" s="25"/>
      <c r="H152" s="25"/>
      <c r="I152" s="25"/>
      <c r="J152" s="39"/>
      <c r="K152" s="41"/>
      <c r="L152" s="50"/>
      <c r="M152" s="41"/>
      <c r="N152" s="44"/>
      <c r="O152" s="36"/>
      <c r="P152" s="37"/>
      <c r="Q152" s="35"/>
      <c r="R152" s="36"/>
      <c r="S152" s="38"/>
      <c r="T152" s="35"/>
      <c r="U152" s="36"/>
      <c r="V152" s="38"/>
      <c r="W152" s="35"/>
      <c r="X152" s="36"/>
      <c r="Y152" s="35"/>
      <c r="Z152" s="36"/>
      <c r="AA152" s="35"/>
      <c r="AB152" s="36"/>
      <c r="AC152" s="35"/>
      <c r="AD152" s="36"/>
      <c r="AE152" s="38"/>
      <c r="AF152" s="35"/>
      <c r="AG152" s="35"/>
      <c r="AH152" s="35"/>
      <c r="AI152" s="35"/>
      <c r="AJ152" s="35"/>
      <c r="AK152" s="43"/>
      <c r="AL152" s="35"/>
    </row>
    <row r="153" spans="1:38" ht="22.5" customHeight="1" x14ac:dyDescent="0.25">
      <c r="A153" s="31"/>
      <c r="B153" s="25"/>
      <c r="C153" s="25"/>
      <c r="D153" s="25"/>
      <c r="E153" s="25"/>
      <c r="F153" s="25"/>
      <c r="G153" s="25"/>
      <c r="H153" s="25"/>
      <c r="I153" s="25"/>
      <c r="J153" s="39"/>
      <c r="K153" s="39"/>
      <c r="L153" s="49"/>
      <c r="M153" s="39"/>
      <c r="N153" s="44"/>
      <c r="O153" s="36"/>
      <c r="P153" s="37"/>
      <c r="Q153" s="35"/>
      <c r="R153" s="36"/>
      <c r="S153" s="38"/>
      <c r="T153" s="35"/>
      <c r="U153" s="36"/>
      <c r="V153" s="38"/>
      <c r="W153" s="35"/>
      <c r="X153" s="36"/>
      <c r="Y153" s="35"/>
      <c r="Z153" s="36"/>
      <c r="AA153" s="35"/>
      <c r="AB153" s="36"/>
      <c r="AC153" s="35"/>
      <c r="AD153" s="36"/>
      <c r="AE153" s="38"/>
      <c r="AF153" s="35"/>
      <c r="AG153" s="35"/>
      <c r="AH153" s="35"/>
      <c r="AI153" s="35"/>
      <c r="AJ153" s="35"/>
      <c r="AK153" s="43"/>
      <c r="AL153" s="35"/>
    </row>
    <row r="154" spans="1:38" ht="22.5" customHeight="1" x14ac:dyDescent="0.25">
      <c r="A154" s="31"/>
      <c r="B154" s="25"/>
      <c r="C154" s="25"/>
      <c r="D154" s="25"/>
      <c r="E154" s="25"/>
      <c r="F154" s="25"/>
      <c r="G154" s="25"/>
      <c r="H154" s="25"/>
      <c r="I154" s="25"/>
      <c r="J154" s="39"/>
      <c r="K154" s="39"/>
      <c r="L154" s="49"/>
      <c r="M154" s="39"/>
      <c r="N154" s="44"/>
      <c r="O154" s="36"/>
      <c r="P154" s="37"/>
      <c r="Q154" s="35"/>
      <c r="R154" s="36"/>
      <c r="S154" s="38"/>
      <c r="T154" s="35"/>
      <c r="U154" s="36"/>
      <c r="V154" s="38"/>
      <c r="W154" s="35"/>
      <c r="X154" s="36"/>
      <c r="Y154" s="35"/>
      <c r="Z154" s="36"/>
      <c r="AA154" s="35"/>
      <c r="AB154" s="36"/>
      <c r="AC154" s="35"/>
      <c r="AD154" s="36"/>
      <c r="AE154" s="38"/>
      <c r="AF154" s="35"/>
      <c r="AG154" s="35"/>
      <c r="AH154" s="35"/>
      <c r="AI154" s="35"/>
      <c r="AJ154" s="35"/>
      <c r="AK154" s="43"/>
      <c r="AL154" s="35"/>
    </row>
    <row r="155" spans="1:38" ht="22.5" customHeight="1" x14ac:dyDescent="0.25">
      <c r="A155" s="31"/>
      <c r="B155" s="25"/>
      <c r="C155" s="25"/>
      <c r="D155" s="25"/>
      <c r="E155" s="25"/>
      <c r="F155" s="25"/>
      <c r="G155" s="25"/>
      <c r="H155" s="25"/>
      <c r="I155" s="25"/>
      <c r="J155" s="39"/>
      <c r="K155" s="39"/>
      <c r="L155" s="49"/>
      <c r="M155" s="39"/>
      <c r="N155" s="44"/>
      <c r="O155" s="36"/>
      <c r="P155" s="37"/>
      <c r="Q155" s="35"/>
      <c r="R155" s="36"/>
      <c r="S155" s="38"/>
      <c r="T155" s="35"/>
      <c r="U155" s="36"/>
      <c r="V155" s="38"/>
      <c r="W155" s="35"/>
      <c r="X155" s="36"/>
      <c r="Y155" s="35"/>
      <c r="Z155" s="36"/>
      <c r="AA155" s="35"/>
      <c r="AB155" s="36"/>
      <c r="AC155" s="35"/>
      <c r="AD155" s="36"/>
      <c r="AE155" s="38"/>
      <c r="AF155" s="35"/>
      <c r="AG155" s="35"/>
      <c r="AH155" s="35"/>
      <c r="AI155" s="35"/>
      <c r="AJ155" s="35"/>
      <c r="AK155" s="43"/>
      <c r="AL155" s="35"/>
    </row>
    <row r="156" spans="1:38" ht="22.5" customHeight="1" x14ac:dyDescent="0.25">
      <c r="A156" s="31"/>
      <c r="B156" s="25"/>
      <c r="C156" s="25"/>
      <c r="D156" s="25"/>
      <c r="E156" s="25"/>
      <c r="F156" s="25"/>
      <c r="G156" s="25"/>
      <c r="H156" s="25"/>
      <c r="I156" s="25"/>
      <c r="J156" s="39"/>
      <c r="K156" s="39"/>
      <c r="L156" s="49"/>
      <c r="M156" s="39"/>
      <c r="N156" s="44"/>
      <c r="O156" s="36"/>
      <c r="P156" s="37"/>
      <c r="Q156" s="35"/>
      <c r="R156" s="36"/>
      <c r="S156" s="38"/>
      <c r="T156" s="35"/>
      <c r="U156" s="36"/>
      <c r="V156" s="38"/>
      <c r="W156" s="35"/>
      <c r="X156" s="36"/>
      <c r="Y156" s="35"/>
      <c r="Z156" s="36"/>
      <c r="AA156" s="35"/>
      <c r="AB156" s="36"/>
      <c r="AC156" s="35"/>
      <c r="AD156" s="36"/>
      <c r="AE156" s="38"/>
      <c r="AF156" s="35"/>
      <c r="AG156" s="35"/>
      <c r="AH156" s="35"/>
      <c r="AI156" s="35"/>
      <c r="AJ156" s="35"/>
      <c r="AK156" s="43"/>
      <c r="AL156" s="35"/>
    </row>
    <row r="157" spans="1:38" ht="22.5" customHeight="1" x14ac:dyDescent="0.25">
      <c r="A157" s="31"/>
      <c r="B157" s="25"/>
      <c r="C157" s="25"/>
      <c r="D157" s="25"/>
      <c r="E157" s="25"/>
      <c r="F157" s="25"/>
      <c r="G157" s="25"/>
      <c r="H157" s="25"/>
      <c r="I157" s="25"/>
      <c r="J157" s="39"/>
      <c r="K157" s="39"/>
      <c r="L157" s="49"/>
      <c r="M157" s="39"/>
      <c r="N157" s="44"/>
      <c r="O157" s="36"/>
      <c r="P157" s="37"/>
      <c r="Q157" s="35"/>
      <c r="R157" s="36"/>
      <c r="S157" s="38"/>
      <c r="T157" s="35"/>
      <c r="U157" s="36"/>
      <c r="V157" s="38"/>
      <c r="W157" s="35"/>
      <c r="X157" s="36"/>
      <c r="Y157" s="35"/>
      <c r="Z157" s="36"/>
      <c r="AA157" s="35"/>
      <c r="AB157" s="36"/>
      <c r="AC157" s="35"/>
      <c r="AD157" s="36"/>
      <c r="AE157" s="38"/>
      <c r="AF157" s="35"/>
      <c r="AG157" s="35"/>
      <c r="AH157" s="35"/>
      <c r="AI157" s="35"/>
      <c r="AJ157" s="35"/>
      <c r="AK157" s="43"/>
      <c r="AL157" s="35"/>
    </row>
    <row r="158" spans="1:38" ht="22.5" customHeight="1" x14ac:dyDescent="0.25">
      <c r="A158" s="31"/>
      <c r="B158" s="25"/>
      <c r="C158" s="25"/>
      <c r="D158" s="25"/>
      <c r="E158" s="25"/>
      <c r="F158" s="25"/>
      <c r="G158" s="25"/>
      <c r="H158" s="25"/>
      <c r="I158" s="25"/>
      <c r="J158" s="39"/>
      <c r="K158" s="39"/>
      <c r="L158" s="49"/>
      <c r="M158" s="39"/>
      <c r="N158" s="44"/>
      <c r="O158" s="36"/>
      <c r="P158" s="37"/>
      <c r="Q158" s="35"/>
      <c r="R158" s="36"/>
      <c r="S158" s="38"/>
      <c r="T158" s="35"/>
      <c r="U158" s="36"/>
      <c r="V158" s="38"/>
      <c r="W158" s="35"/>
      <c r="X158" s="36"/>
      <c r="Y158" s="35"/>
      <c r="Z158" s="36"/>
      <c r="AA158" s="35"/>
      <c r="AB158" s="36"/>
      <c r="AC158" s="35"/>
      <c r="AD158" s="36"/>
      <c r="AE158" s="38"/>
      <c r="AF158" s="35"/>
      <c r="AG158" s="35"/>
      <c r="AH158" s="35"/>
      <c r="AI158" s="35"/>
      <c r="AJ158" s="35"/>
      <c r="AK158" s="43"/>
      <c r="AL158" s="35"/>
    </row>
    <row r="159" spans="1:38" ht="22.5" customHeight="1" x14ac:dyDescent="0.25">
      <c r="A159" s="31"/>
      <c r="B159" s="25"/>
      <c r="C159" s="25"/>
      <c r="D159" s="25"/>
      <c r="E159" s="25"/>
      <c r="F159" s="25"/>
      <c r="G159" s="25"/>
      <c r="H159" s="25"/>
      <c r="I159" s="25"/>
      <c r="J159" s="39"/>
      <c r="K159" s="39"/>
      <c r="L159" s="49"/>
      <c r="M159" s="39"/>
      <c r="N159" s="44"/>
      <c r="O159" s="36"/>
      <c r="P159" s="37"/>
      <c r="Q159" s="35"/>
      <c r="R159" s="36"/>
      <c r="S159" s="38"/>
      <c r="T159" s="35"/>
      <c r="U159" s="36"/>
      <c r="V159" s="38"/>
      <c r="W159" s="35"/>
      <c r="X159" s="36"/>
      <c r="Y159" s="35"/>
      <c r="Z159" s="36"/>
      <c r="AA159" s="35"/>
      <c r="AB159" s="36"/>
      <c r="AC159" s="35"/>
      <c r="AD159" s="36"/>
      <c r="AE159" s="38"/>
      <c r="AF159" s="35"/>
      <c r="AG159" s="35"/>
      <c r="AH159" s="35"/>
      <c r="AI159" s="35"/>
      <c r="AJ159" s="35"/>
      <c r="AK159" s="43"/>
      <c r="AL159" s="35"/>
    </row>
    <row r="160" spans="1:38" ht="22.5" customHeight="1" x14ac:dyDescent="0.25">
      <c r="A160" s="31"/>
      <c r="B160" s="25"/>
      <c r="C160" s="25"/>
      <c r="D160" s="25"/>
      <c r="E160" s="25"/>
      <c r="F160" s="25"/>
      <c r="G160" s="25"/>
      <c r="H160" s="25"/>
      <c r="I160" s="25"/>
      <c r="J160" s="39"/>
      <c r="K160" s="39"/>
      <c r="L160" s="49"/>
      <c r="M160" s="39"/>
      <c r="N160" s="44"/>
      <c r="O160" s="36"/>
      <c r="P160" s="37"/>
      <c r="Q160" s="35"/>
      <c r="R160" s="36"/>
      <c r="S160" s="38"/>
      <c r="T160" s="35"/>
      <c r="U160" s="36"/>
      <c r="V160" s="38"/>
      <c r="W160" s="35"/>
      <c r="X160" s="36"/>
      <c r="Y160" s="35"/>
      <c r="Z160" s="36"/>
      <c r="AA160" s="35"/>
      <c r="AB160" s="36"/>
      <c r="AC160" s="35"/>
      <c r="AD160" s="36"/>
      <c r="AE160" s="38"/>
      <c r="AF160" s="35"/>
      <c r="AG160" s="35"/>
      <c r="AH160" s="35"/>
      <c r="AI160" s="35"/>
      <c r="AJ160" s="35"/>
      <c r="AK160" s="43"/>
      <c r="AL160" s="35"/>
    </row>
    <row r="161" spans="1:38" ht="22.5" customHeight="1" x14ac:dyDescent="0.25">
      <c r="A161" s="31"/>
      <c r="B161" s="25"/>
      <c r="C161" s="25"/>
      <c r="D161" s="25"/>
      <c r="E161" s="25"/>
      <c r="F161" s="25"/>
      <c r="G161" s="25"/>
      <c r="H161" s="25"/>
      <c r="I161" s="25"/>
      <c r="J161" s="39"/>
      <c r="K161" s="39"/>
      <c r="L161" s="49"/>
      <c r="M161" s="39"/>
      <c r="N161" s="44"/>
      <c r="O161" s="36"/>
      <c r="P161" s="37"/>
      <c r="Q161" s="35"/>
      <c r="R161" s="36"/>
      <c r="S161" s="38"/>
      <c r="T161" s="35"/>
      <c r="U161" s="36"/>
      <c r="V161" s="38"/>
      <c r="W161" s="35"/>
      <c r="X161" s="36"/>
      <c r="Y161" s="35"/>
      <c r="Z161" s="36"/>
      <c r="AA161" s="35"/>
      <c r="AB161" s="36"/>
      <c r="AC161" s="35"/>
      <c r="AD161" s="36"/>
      <c r="AE161" s="38"/>
      <c r="AF161" s="35"/>
      <c r="AG161" s="35"/>
      <c r="AH161" s="35"/>
      <c r="AI161" s="35"/>
      <c r="AJ161" s="35"/>
      <c r="AK161" s="43"/>
      <c r="AL161" s="35"/>
    </row>
    <row r="162" spans="1:38" ht="22.5" customHeight="1" x14ac:dyDescent="0.25">
      <c r="A162" s="31"/>
      <c r="B162" s="25"/>
      <c r="C162" s="25"/>
      <c r="D162" s="25"/>
      <c r="E162" s="25"/>
      <c r="F162" s="25"/>
      <c r="G162" s="25"/>
      <c r="H162" s="25"/>
      <c r="I162" s="25"/>
      <c r="J162" s="39"/>
      <c r="K162" s="39"/>
      <c r="L162" s="49"/>
      <c r="M162" s="39"/>
      <c r="N162" s="44"/>
      <c r="O162" s="36"/>
      <c r="P162" s="37"/>
      <c r="Q162" s="35"/>
      <c r="R162" s="36"/>
      <c r="S162" s="38"/>
      <c r="T162" s="35"/>
      <c r="U162" s="36"/>
      <c r="V162" s="38"/>
      <c r="W162" s="35"/>
      <c r="X162" s="36"/>
      <c r="Y162" s="35"/>
      <c r="Z162" s="36"/>
      <c r="AA162" s="35"/>
      <c r="AB162" s="36"/>
      <c r="AC162" s="35"/>
      <c r="AD162" s="36"/>
      <c r="AE162" s="38"/>
      <c r="AF162" s="35"/>
      <c r="AG162" s="35"/>
      <c r="AH162" s="35"/>
      <c r="AI162" s="35"/>
      <c r="AJ162" s="35"/>
      <c r="AK162" s="43"/>
      <c r="AL162" s="35"/>
    </row>
    <row r="163" spans="1:38" ht="22.5" customHeight="1" x14ac:dyDescent="0.25">
      <c r="A163" s="31"/>
      <c r="B163" s="25"/>
      <c r="C163" s="25"/>
      <c r="D163" s="25"/>
      <c r="E163" s="25"/>
      <c r="F163" s="25"/>
      <c r="G163" s="25"/>
      <c r="H163" s="25"/>
      <c r="I163" s="25"/>
      <c r="J163" s="39"/>
      <c r="K163" s="39"/>
      <c r="L163" s="49"/>
      <c r="M163" s="39"/>
      <c r="N163" s="44"/>
      <c r="O163" s="36"/>
      <c r="P163" s="37"/>
      <c r="Q163" s="35"/>
      <c r="R163" s="36"/>
      <c r="S163" s="38"/>
      <c r="T163" s="35"/>
      <c r="U163" s="36"/>
      <c r="V163" s="38"/>
      <c r="W163" s="35"/>
      <c r="X163" s="36"/>
      <c r="Y163" s="35"/>
      <c r="Z163" s="36"/>
      <c r="AA163" s="35"/>
      <c r="AB163" s="36"/>
      <c r="AC163" s="35"/>
      <c r="AD163" s="36"/>
      <c r="AE163" s="38"/>
      <c r="AF163" s="35"/>
      <c r="AG163" s="35"/>
      <c r="AH163" s="35"/>
      <c r="AI163" s="35"/>
      <c r="AJ163" s="35"/>
      <c r="AK163" s="43"/>
      <c r="AL163" s="35"/>
    </row>
    <row r="164" spans="1:38" ht="22.5" customHeight="1" x14ac:dyDescent="0.25">
      <c r="A164" s="31"/>
      <c r="B164" s="25"/>
      <c r="C164" s="25"/>
      <c r="D164" s="25"/>
      <c r="E164" s="25"/>
      <c r="F164" s="25"/>
      <c r="G164" s="25"/>
      <c r="H164" s="25"/>
      <c r="I164" s="25"/>
      <c r="J164" s="39"/>
      <c r="K164" s="39"/>
      <c r="L164" s="49"/>
      <c r="M164" s="39"/>
      <c r="N164" s="44"/>
      <c r="O164" s="36"/>
      <c r="P164" s="37"/>
      <c r="Q164" s="35"/>
      <c r="R164" s="36"/>
      <c r="S164" s="38"/>
      <c r="T164" s="35"/>
      <c r="U164" s="36"/>
      <c r="V164" s="38"/>
      <c r="W164" s="35"/>
      <c r="X164" s="36"/>
      <c r="Y164" s="35"/>
      <c r="Z164" s="36"/>
      <c r="AA164" s="35"/>
      <c r="AB164" s="36"/>
      <c r="AC164" s="35"/>
      <c r="AD164" s="36"/>
      <c r="AE164" s="38"/>
      <c r="AF164" s="35"/>
      <c r="AG164" s="35"/>
      <c r="AH164" s="35"/>
      <c r="AI164" s="35"/>
      <c r="AJ164" s="35"/>
      <c r="AK164" s="43"/>
      <c r="AL164" s="35"/>
    </row>
    <row r="165" spans="1:38" ht="22.5" customHeight="1" x14ac:dyDescent="0.25">
      <c r="A165" s="31"/>
      <c r="B165" s="25"/>
      <c r="C165" s="25"/>
      <c r="D165" s="25"/>
      <c r="E165" s="25"/>
      <c r="F165" s="25"/>
      <c r="G165" s="25"/>
      <c r="H165" s="25"/>
      <c r="I165" s="25"/>
      <c r="J165" s="39"/>
      <c r="K165" s="39"/>
      <c r="L165" s="49"/>
      <c r="M165" s="39"/>
      <c r="N165" s="44"/>
      <c r="O165" s="36"/>
      <c r="P165" s="37"/>
      <c r="Q165" s="35"/>
      <c r="R165" s="36"/>
      <c r="S165" s="38"/>
      <c r="T165" s="35"/>
      <c r="U165" s="36"/>
      <c r="V165" s="38"/>
      <c r="W165" s="35"/>
      <c r="X165" s="36"/>
      <c r="Y165" s="35"/>
      <c r="Z165" s="36"/>
      <c r="AA165" s="35"/>
      <c r="AB165" s="36"/>
      <c r="AC165" s="35"/>
      <c r="AD165" s="36"/>
      <c r="AE165" s="38"/>
      <c r="AF165" s="35"/>
      <c r="AG165" s="35"/>
      <c r="AH165" s="35"/>
      <c r="AI165" s="35"/>
      <c r="AJ165" s="35"/>
      <c r="AK165" s="43"/>
      <c r="AL165" s="35"/>
    </row>
    <row r="166" spans="1:38" ht="22.5" customHeight="1" x14ac:dyDescent="0.25">
      <c r="A166" s="31"/>
      <c r="B166" s="25"/>
      <c r="C166" s="25"/>
      <c r="D166" s="25"/>
      <c r="E166" s="25"/>
      <c r="F166" s="25"/>
      <c r="G166" s="25"/>
      <c r="H166" s="25"/>
      <c r="I166" s="25"/>
      <c r="J166" s="39"/>
      <c r="K166" s="39"/>
      <c r="L166" s="49"/>
      <c r="M166" s="39"/>
      <c r="N166" s="44"/>
      <c r="O166" s="36"/>
      <c r="P166" s="37"/>
      <c r="Q166" s="35"/>
      <c r="R166" s="36"/>
      <c r="S166" s="38"/>
      <c r="T166" s="35"/>
      <c r="U166" s="36"/>
      <c r="V166" s="38"/>
      <c r="W166" s="35"/>
      <c r="X166" s="36"/>
      <c r="Y166" s="35"/>
      <c r="Z166" s="36"/>
      <c r="AA166" s="35"/>
      <c r="AB166" s="36"/>
      <c r="AC166" s="35"/>
      <c r="AD166" s="36"/>
      <c r="AE166" s="38"/>
      <c r="AF166" s="35"/>
      <c r="AG166" s="35"/>
      <c r="AH166" s="35"/>
      <c r="AI166" s="35"/>
      <c r="AJ166" s="35"/>
      <c r="AK166" s="43"/>
      <c r="AL166" s="35"/>
    </row>
    <row r="167" spans="1:38" ht="22.5" customHeight="1" x14ac:dyDescent="0.25">
      <c r="A167" s="31"/>
      <c r="B167" s="25"/>
      <c r="C167" s="25"/>
      <c r="D167" s="25"/>
      <c r="E167" s="25"/>
      <c r="F167" s="25"/>
      <c r="G167" s="25"/>
      <c r="H167" s="25"/>
      <c r="I167" s="25"/>
      <c r="J167" s="39"/>
      <c r="K167" s="39"/>
      <c r="L167" s="49"/>
      <c r="M167" s="39"/>
      <c r="N167" s="44"/>
      <c r="O167" s="36"/>
      <c r="P167" s="37"/>
      <c r="Q167" s="35"/>
      <c r="R167" s="36"/>
      <c r="S167" s="38"/>
      <c r="T167" s="35"/>
      <c r="U167" s="36"/>
      <c r="V167" s="38"/>
      <c r="W167" s="35"/>
      <c r="X167" s="36"/>
      <c r="Y167" s="35"/>
      <c r="Z167" s="36"/>
      <c r="AA167" s="35"/>
      <c r="AB167" s="36"/>
      <c r="AC167" s="35"/>
      <c r="AD167" s="36"/>
      <c r="AE167" s="38"/>
      <c r="AF167" s="35"/>
      <c r="AG167" s="35"/>
      <c r="AH167" s="35"/>
      <c r="AI167" s="35"/>
      <c r="AJ167" s="35"/>
      <c r="AK167" s="43"/>
      <c r="AL167" s="35"/>
    </row>
    <row r="168" spans="1:38" ht="22.5" customHeight="1" x14ac:dyDescent="0.25">
      <c r="A168" s="31"/>
      <c r="B168" s="25"/>
      <c r="C168" s="25"/>
      <c r="D168" s="25"/>
      <c r="E168" s="25"/>
      <c r="F168" s="25"/>
      <c r="G168" s="25"/>
      <c r="H168" s="25"/>
      <c r="I168" s="25"/>
      <c r="J168" s="39"/>
      <c r="K168" s="39"/>
      <c r="L168" s="49"/>
      <c r="M168" s="39"/>
      <c r="N168" s="44"/>
      <c r="O168" s="36"/>
      <c r="P168" s="37"/>
      <c r="Q168" s="35"/>
      <c r="R168" s="36"/>
      <c r="S168" s="38"/>
      <c r="T168" s="35"/>
      <c r="U168" s="36"/>
      <c r="V168" s="38"/>
      <c r="W168" s="35"/>
      <c r="X168" s="36"/>
      <c r="Y168" s="35"/>
      <c r="Z168" s="36"/>
      <c r="AA168" s="35"/>
      <c r="AB168" s="36"/>
      <c r="AC168" s="35"/>
      <c r="AD168" s="36"/>
      <c r="AE168" s="38"/>
      <c r="AF168" s="35"/>
      <c r="AG168" s="35"/>
      <c r="AH168" s="35"/>
      <c r="AI168" s="35"/>
      <c r="AJ168" s="35"/>
      <c r="AK168" s="43"/>
      <c r="AL168" s="35"/>
    </row>
    <row r="169" spans="1:38" ht="22.5" customHeight="1" x14ac:dyDescent="0.25">
      <c r="A169" s="31"/>
      <c r="B169" s="25"/>
      <c r="C169" s="25"/>
      <c r="D169" s="25"/>
      <c r="E169" s="25"/>
      <c r="F169" s="25"/>
      <c r="G169" s="25"/>
      <c r="H169" s="25"/>
      <c r="I169" s="25"/>
      <c r="J169" s="39"/>
      <c r="K169" s="39"/>
      <c r="L169" s="49"/>
      <c r="M169" s="39"/>
      <c r="N169" s="44"/>
      <c r="O169" s="36"/>
      <c r="P169" s="37"/>
      <c r="Q169" s="35"/>
      <c r="R169" s="36"/>
      <c r="S169" s="38"/>
      <c r="T169" s="35"/>
      <c r="U169" s="36"/>
      <c r="V169" s="38"/>
      <c r="W169" s="35"/>
      <c r="X169" s="36"/>
      <c r="Y169" s="35"/>
      <c r="Z169" s="36"/>
      <c r="AA169" s="35"/>
      <c r="AB169" s="36"/>
      <c r="AC169" s="35"/>
      <c r="AD169" s="36"/>
      <c r="AE169" s="38"/>
      <c r="AF169" s="35"/>
      <c r="AG169" s="35"/>
      <c r="AH169" s="35"/>
      <c r="AI169" s="35"/>
      <c r="AJ169" s="35"/>
      <c r="AK169" s="43"/>
      <c r="AL169" s="35"/>
    </row>
    <row r="170" spans="1:38" ht="22.5" customHeight="1" x14ac:dyDescent="0.25">
      <c r="A170" s="31"/>
      <c r="B170" s="25"/>
      <c r="C170" s="25"/>
      <c r="D170" s="25"/>
      <c r="E170" s="25"/>
      <c r="F170" s="25"/>
      <c r="G170" s="25"/>
      <c r="H170" s="25"/>
      <c r="I170" s="25"/>
      <c r="J170" s="39"/>
      <c r="K170" s="39"/>
      <c r="L170" s="49"/>
      <c r="M170" s="39"/>
      <c r="N170" s="44"/>
      <c r="O170" s="36"/>
      <c r="P170" s="37"/>
      <c r="Q170" s="35"/>
      <c r="R170" s="36"/>
      <c r="S170" s="38"/>
      <c r="T170" s="35"/>
      <c r="U170" s="36"/>
      <c r="V170" s="38"/>
      <c r="W170" s="35"/>
      <c r="X170" s="36"/>
      <c r="Y170" s="35"/>
      <c r="Z170" s="36"/>
      <c r="AA170" s="35"/>
      <c r="AB170" s="36"/>
      <c r="AC170" s="35"/>
      <c r="AD170" s="36"/>
      <c r="AE170" s="38"/>
      <c r="AF170" s="35"/>
      <c r="AG170" s="35"/>
      <c r="AH170" s="35"/>
      <c r="AI170" s="35"/>
      <c r="AJ170" s="35"/>
      <c r="AK170" s="43"/>
      <c r="AL170" s="35"/>
    </row>
    <row r="171" spans="1:38" ht="22.5" customHeight="1" x14ac:dyDescent="0.25">
      <c r="A171" s="31"/>
      <c r="B171" s="25"/>
      <c r="C171" s="25"/>
      <c r="D171" s="25"/>
      <c r="E171" s="25"/>
      <c r="F171" s="25"/>
      <c r="G171" s="25"/>
      <c r="H171" s="25"/>
      <c r="I171" s="25"/>
      <c r="J171" s="39"/>
      <c r="K171" s="39"/>
      <c r="L171" s="49"/>
      <c r="M171" s="39"/>
      <c r="N171" s="44"/>
      <c r="O171" s="36"/>
      <c r="P171" s="37"/>
      <c r="Q171" s="35"/>
      <c r="R171" s="36"/>
      <c r="S171" s="38"/>
      <c r="T171" s="35"/>
      <c r="U171" s="36"/>
      <c r="V171" s="38"/>
      <c r="W171" s="35"/>
      <c r="X171" s="36"/>
      <c r="Y171" s="35"/>
      <c r="Z171" s="36"/>
      <c r="AA171" s="35"/>
      <c r="AB171" s="36"/>
      <c r="AC171" s="35"/>
      <c r="AD171" s="36"/>
      <c r="AE171" s="38"/>
      <c r="AF171" s="35"/>
      <c r="AG171" s="35"/>
      <c r="AH171" s="35"/>
      <c r="AI171" s="35"/>
      <c r="AJ171" s="35"/>
      <c r="AK171" s="43"/>
      <c r="AL171" s="35"/>
    </row>
    <row r="172" spans="1:38" ht="22.5" customHeight="1" x14ac:dyDescent="0.25">
      <c r="A172" s="31"/>
      <c r="B172" s="25"/>
      <c r="C172" s="25"/>
      <c r="D172" s="25"/>
      <c r="E172" s="25"/>
      <c r="F172" s="25"/>
      <c r="G172" s="25"/>
      <c r="H172" s="25"/>
      <c r="I172" s="25"/>
      <c r="J172" s="39"/>
      <c r="K172" s="39"/>
      <c r="L172" s="49"/>
      <c r="M172" s="39"/>
      <c r="N172" s="44"/>
      <c r="O172" s="36"/>
      <c r="P172" s="37"/>
      <c r="Q172" s="35"/>
      <c r="R172" s="36"/>
      <c r="S172" s="38"/>
      <c r="T172" s="35"/>
      <c r="U172" s="36"/>
      <c r="V172" s="38"/>
      <c r="W172" s="35"/>
      <c r="X172" s="36"/>
      <c r="Y172" s="35"/>
      <c r="Z172" s="36"/>
      <c r="AA172" s="35"/>
      <c r="AB172" s="36"/>
      <c r="AC172" s="35"/>
      <c r="AD172" s="36"/>
      <c r="AE172" s="38"/>
      <c r="AF172" s="35"/>
      <c r="AG172" s="35"/>
      <c r="AH172" s="35"/>
      <c r="AI172" s="35"/>
      <c r="AJ172" s="35"/>
      <c r="AK172" s="43"/>
      <c r="AL172" s="35"/>
    </row>
    <row r="173" spans="1:38" ht="22.5" customHeight="1" x14ac:dyDescent="0.25">
      <c r="A173" s="31"/>
      <c r="B173" s="25"/>
      <c r="C173" s="25"/>
      <c r="D173" s="25"/>
      <c r="E173" s="25"/>
      <c r="F173" s="25"/>
      <c r="G173" s="25"/>
      <c r="H173" s="25"/>
      <c r="I173" s="25"/>
      <c r="J173" s="39"/>
      <c r="K173" s="39"/>
      <c r="L173" s="49"/>
      <c r="M173" s="39"/>
      <c r="N173" s="44"/>
      <c r="O173" s="36"/>
      <c r="P173" s="37"/>
      <c r="Q173" s="35"/>
      <c r="R173" s="36"/>
      <c r="S173" s="38"/>
      <c r="T173" s="35"/>
      <c r="U173" s="36"/>
      <c r="V173" s="38"/>
      <c r="W173" s="35"/>
      <c r="X173" s="36"/>
      <c r="Y173" s="35"/>
      <c r="Z173" s="36"/>
      <c r="AA173" s="35"/>
      <c r="AB173" s="36"/>
      <c r="AC173" s="35"/>
      <c r="AD173" s="36"/>
      <c r="AE173" s="38"/>
      <c r="AF173" s="35"/>
      <c r="AG173" s="35"/>
      <c r="AH173" s="35"/>
      <c r="AI173" s="35"/>
      <c r="AJ173" s="35"/>
      <c r="AK173" s="43"/>
      <c r="AL173" s="35"/>
    </row>
    <row r="174" spans="1:38" ht="22.5" customHeight="1" x14ac:dyDescent="0.25">
      <c r="A174" s="31"/>
      <c r="B174" s="25"/>
      <c r="C174" s="25"/>
      <c r="D174" s="25"/>
      <c r="E174" s="25"/>
      <c r="F174" s="25"/>
      <c r="G174" s="25"/>
      <c r="H174" s="25"/>
      <c r="I174" s="25"/>
      <c r="J174" s="39"/>
      <c r="K174" s="39"/>
      <c r="L174" s="49"/>
      <c r="M174" s="39"/>
      <c r="N174" s="44"/>
      <c r="O174" s="36"/>
      <c r="P174" s="37"/>
      <c r="Q174" s="35"/>
      <c r="R174" s="36"/>
      <c r="S174" s="38"/>
      <c r="T174" s="35"/>
      <c r="U174" s="36"/>
      <c r="V174" s="38"/>
      <c r="W174" s="35"/>
      <c r="X174" s="36"/>
      <c r="Y174" s="35"/>
      <c r="Z174" s="36"/>
      <c r="AA174" s="35"/>
      <c r="AB174" s="36"/>
      <c r="AC174" s="35"/>
      <c r="AD174" s="36"/>
      <c r="AE174" s="38"/>
      <c r="AF174" s="35"/>
      <c r="AG174" s="35"/>
      <c r="AH174" s="35"/>
      <c r="AI174" s="35"/>
      <c r="AJ174" s="35"/>
      <c r="AK174" s="43"/>
      <c r="AL174" s="35"/>
    </row>
    <row r="175" spans="1:38" ht="22.5" customHeight="1" x14ac:dyDescent="0.25">
      <c r="A175" s="31"/>
      <c r="B175" s="25"/>
      <c r="C175" s="25"/>
      <c r="D175" s="25"/>
      <c r="E175" s="25"/>
      <c r="F175" s="25"/>
      <c r="G175" s="25"/>
      <c r="H175" s="25"/>
      <c r="I175" s="25"/>
      <c r="J175" s="39"/>
      <c r="K175" s="39"/>
      <c r="L175" s="49"/>
      <c r="M175" s="39"/>
      <c r="N175" s="44"/>
      <c r="O175" s="36"/>
      <c r="P175" s="37"/>
      <c r="Q175" s="35"/>
      <c r="R175" s="36"/>
      <c r="S175" s="38"/>
      <c r="T175" s="35"/>
      <c r="U175" s="36"/>
      <c r="V175" s="38"/>
      <c r="W175" s="35"/>
      <c r="X175" s="36"/>
      <c r="Y175" s="35"/>
      <c r="Z175" s="36"/>
      <c r="AA175" s="35"/>
      <c r="AB175" s="36"/>
      <c r="AC175" s="35"/>
      <c r="AD175" s="36"/>
      <c r="AE175" s="38"/>
      <c r="AF175" s="35"/>
      <c r="AG175" s="35"/>
      <c r="AH175" s="35"/>
      <c r="AI175" s="35"/>
      <c r="AJ175" s="35"/>
      <c r="AK175" s="43"/>
      <c r="AL175" s="35"/>
    </row>
    <row r="176" spans="1:38" ht="22.5" customHeight="1" x14ac:dyDescent="0.25">
      <c r="A176" s="31"/>
      <c r="B176" s="25"/>
      <c r="C176" s="25"/>
      <c r="D176" s="25"/>
      <c r="E176" s="25"/>
      <c r="F176" s="25"/>
      <c r="G176" s="25"/>
      <c r="H176" s="25"/>
      <c r="I176" s="25"/>
      <c r="J176" s="39"/>
      <c r="K176" s="39"/>
      <c r="L176" s="49"/>
      <c r="M176" s="39"/>
      <c r="N176" s="44"/>
      <c r="O176" s="36"/>
      <c r="P176" s="37"/>
      <c r="Q176" s="35"/>
      <c r="R176" s="36"/>
      <c r="S176" s="38"/>
      <c r="T176" s="35"/>
      <c r="U176" s="36"/>
      <c r="V176" s="38"/>
      <c r="W176" s="35"/>
      <c r="X176" s="36"/>
      <c r="Y176" s="35"/>
      <c r="Z176" s="36"/>
      <c r="AA176" s="35"/>
      <c r="AB176" s="36"/>
      <c r="AC176" s="35"/>
      <c r="AD176" s="36"/>
      <c r="AE176" s="38"/>
      <c r="AF176" s="35"/>
      <c r="AG176" s="35"/>
      <c r="AH176" s="35"/>
      <c r="AI176" s="35"/>
      <c r="AJ176" s="35"/>
      <c r="AK176" s="43"/>
      <c r="AL176" s="35"/>
    </row>
    <row r="177" spans="1:38" ht="21" customHeight="1" x14ac:dyDescent="0.25">
      <c r="A177" s="31"/>
      <c r="B177" s="25"/>
      <c r="C177" s="25"/>
      <c r="D177" s="25"/>
      <c r="E177" s="25"/>
      <c r="F177" s="25"/>
      <c r="G177" s="25"/>
      <c r="H177" s="25"/>
      <c r="I177" s="25"/>
      <c r="J177" s="39"/>
      <c r="K177" s="39"/>
      <c r="L177" s="49"/>
      <c r="M177" s="39"/>
      <c r="N177" s="44"/>
      <c r="O177" s="36"/>
      <c r="P177" s="37"/>
      <c r="Q177" s="35"/>
      <c r="R177" s="36"/>
      <c r="S177" s="38"/>
      <c r="T177" s="35"/>
      <c r="U177" s="36"/>
      <c r="V177" s="38"/>
      <c r="W177" s="35"/>
      <c r="X177" s="36"/>
      <c r="Y177" s="35"/>
      <c r="Z177" s="36"/>
      <c r="AA177" s="35"/>
      <c r="AB177" s="36"/>
      <c r="AC177" s="35"/>
      <c r="AD177" s="36"/>
      <c r="AE177" s="38"/>
      <c r="AF177" s="35"/>
      <c r="AG177" s="35"/>
      <c r="AH177" s="35"/>
      <c r="AI177" s="35"/>
      <c r="AJ177" s="35"/>
      <c r="AK177" s="43"/>
      <c r="AL177" s="35"/>
    </row>
    <row r="178" spans="1:38" ht="22.5" customHeight="1" x14ac:dyDescent="0.25">
      <c r="A178" s="31"/>
      <c r="B178" s="25"/>
      <c r="C178" s="25"/>
      <c r="D178" s="25"/>
      <c r="E178" s="25"/>
      <c r="F178" s="25"/>
      <c r="G178" s="25"/>
      <c r="H178" s="25"/>
      <c r="I178" s="25"/>
      <c r="J178" s="39"/>
      <c r="K178" s="39"/>
      <c r="L178" s="49"/>
      <c r="M178" s="39"/>
      <c r="N178" s="44"/>
      <c r="O178" s="36"/>
      <c r="P178" s="37"/>
      <c r="Q178" s="35"/>
      <c r="R178" s="36"/>
      <c r="S178" s="38"/>
      <c r="T178" s="35"/>
      <c r="U178" s="36"/>
      <c r="V178" s="38"/>
      <c r="W178" s="35"/>
      <c r="X178" s="36"/>
      <c r="Y178" s="35"/>
      <c r="Z178" s="36"/>
      <c r="AA178" s="35"/>
      <c r="AB178" s="36"/>
      <c r="AC178" s="35"/>
      <c r="AD178" s="36"/>
      <c r="AE178" s="38"/>
      <c r="AF178" s="35"/>
      <c r="AG178" s="35"/>
      <c r="AH178" s="35"/>
      <c r="AI178" s="35"/>
      <c r="AJ178" s="35"/>
      <c r="AK178" s="43"/>
      <c r="AL178" s="35"/>
    </row>
    <row r="179" spans="1:38" ht="22.5" customHeight="1" x14ac:dyDescent="0.25">
      <c r="A179" s="31"/>
      <c r="B179" s="25"/>
      <c r="C179" s="25"/>
      <c r="D179" s="25"/>
      <c r="E179" s="25"/>
      <c r="F179" s="25"/>
      <c r="G179" s="25"/>
      <c r="H179" s="25"/>
      <c r="I179" s="25"/>
      <c r="J179" s="39"/>
      <c r="K179" s="39"/>
      <c r="L179" s="49"/>
      <c r="M179" s="39"/>
      <c r="N179" s="44"/>
      <c r="O179" s="36"/>
      <c r="P179" s="37"/>
      <c r="Q179" s="35"/>
      <c r="R179" s="36"/>
      <c r="S179" s="38"/>
      <c r="T179" s="35"/>
      <c r="U179" s="36"/>
      <c r="V179" s="38"/>
      <c r="W179" s="35"/>
      <c r="X179" s="36"/>
      <c r="Y179" s="35"/>
      <c r="Z179" s="36"/>
      <c r="AA179" s="35"/>
      <c r="AB179" s="36"/>
      <c r="AC179" s="35"/>
      <c r="AD179" s="36"/>
      <c r="AE179" s="38"/>
      <c r="AF179" s="35"/>
      <c r="AG179" s="35"/>
      <c r="AH179" s="35"/>
      <c r="AI179" s="35"/>
      <c r="AJ179" s="35"/>
      <c r="AK179" s="43"/>
      <c r="AL179" s="35"/>
    </row>
    <row r="180" spans="1:38" ht="24.75" customHeight="1" x14ac:dyDescent="0.25">
      <c r="A180" s="31"/>
      <c r="B180" s="25"/>
      <c r="C180" s="25"/>
      <c r="D180" s="25"/>
      <c r="E180" s="25"/>
      <c r="F180" s="25"/>
      <c r="G180" s="25"/>
      <c r="H180" s="25"/>
      <c r="I180" s="25"/>
      <c r="J180" s="39"/>
      <c r="K180" s="39"/>
      <c r="L180" s="49"/>
      <c r="M180" s="39"/>
      <c r="N180" s="44"/>
      <c r="O180" s="36"/>
      <c r="P180" s="37"/>
      <c r="Q180" s="35"/>
      <c r="R180" s="36"/>
      <c r="S180" s="38"/>
      <c r="T180" s="35"/>
      <c r="U180" s="36"/>
      <c r="V180" s="38"/>
      <c r="W180" s="35"/>
      <c r="X180" s="36"/>
      <c r="Y180" s="35"/>
      <c r="Z180" s="36"/>
      <c r="AA180" s="35"/>
      <c r="AB180" s="36"/>
      <c r="AC180" s="35"/>
      <c r="AD180" s="36"/>
      <c r="AE180" s="38"/>
      <c r="AF180" s="35"/>
      <c r="AG180" s="35"/>
      <c r="AH180" s="35"/>
      <c r="AI180" s="35"/>
      <c r="AJ180" s="35"/>
      <c r="AK180" s="43"/>
      <c r="AL180" s="35"/>
    </row>
    <row r="181" spans="1:38" ht="24.75" customHeight="1" x14ac:dyDescent="0.25">
      <c r="A181" s="31"/>
      <c r="B181" s="25"/>
      <c r="C181" s="25"/>
      <c r="D181" s="25"/>
      <c r="E181" s="25"/>
      <c r="F181" s="25"/>
      <c r="G181" s="25"/>
      <c r="H181" s="25"/>
      <c r="I181" s="25"/>
      <c r="J181" s="39"/>
      <c r="K181" s="39"/>
      <c r="L181" s="49"/>
      <c r="M181" s="39"/>
      <c r="N181" s="44"/>
      <c r="O181" s="36"/>
      <c r="P181" s="37"/>
      <c r="Q181" s="35"/>
      <c r="R181" s="36"/>
      <c r="S181" s="38"/>
      <c r="T181" s="35"/>
      <c r="U181" s="36"/>
      <c r="V181" s="38"/>
      <c r="W181" s="35"/>
      <c r="X181" s="36"/>
      <c r="Y181" s="35"/>
      <c r="Z181" s="36"/>
      <c r="AA181" s="35"/>
      <c r="AB181" s="36"/>
      <c r="AC181" s="35"/>
      <c r="AD181" s="36"/>
      <c r="AE181" s="38"/>
      <c r="AF181" s="35"/>
      <c r="AG181" s="35"/>
      <c r="AH181" s="35"/>
      <c r="AI181" s="35"/>
      <c r="AJ181" s="35"/>
      <c r="AK181" s="43"/>
      <c r="AL181" s="35"/>
    </row>
    <row r="182" spans="1:38" ht="24.75" customHeight="1" x14ac:dyDescent="0.25">
      <c r="A182" s="31"/>
      <c r="B182" s="25"/>
      <c r="C182" s="25"/>
      <c r="D182" s="25"/>
      <c r="E182" s="25"/>
      <c r="F182" s="25"/>
      <c r="G182" s="25"/>
      <c r="H182" s="25"/>
      <c r="I182" s="25"/>
      <c r="J182" s="39"/>
      <c r="K182" s="39"/>
      <c r="L182" s="49"/>
      <c r="M182" s="39"/>
      <c r="N182" s="44"/>
      <c r="O182" s="36"/>
      <c r="P182" s="37"/>
      <c r="Q182" s="35"/>
      <c r="R182" s="36"/>
      <c r="S182" s="38"/>
      <c r="T182" s="35"/>
      <c r="U182" s="36"/>
      <c r="V182" s="38"/>
      <c r="W182" s="35"/>
      <c r="X182" s="36"/>
      <c r="Y182" s="35"/>
      <c r="Z182" s="36"/>
      <c r="AA182" s="35"/>
      <c r="AB182" s="36"/>
      <c r="AC182" s="35"/>
      <c r="AD182" s="36"/>
      <c r="AE182" s="38"/>
      <c r="AF182" s="35"/>
      <c r="AG182" s="35"/>
      <c r="AH182" s="35"/>
      <c r="AI182" s="35"/>
      <c r="AJ182" s="35"/>
      <c r="AK182" s="43"/>
      <c r="AL182" s="35"/>
    </row>
    <row r="183" spans="1:38" ht="24.75" customHeight="1" x14ac:dyDescent="0.25">
      <c r="A183" s="31"/>
      <c r="B183" s="25"/>
      <c r="C183" s="25"/>
      <c r="D183" s="25"/>
      <c r="E183" s="25"/>
      <c r="F183" s="25"/>
      <c r="G183" s="25"/>
      <c r="H183" s="25"/>
      <c r="I183" s="25"/>
      <c r="J183" s="39"/>
      <c r="K183" s="39"/>
      <c r="L183" s="49"/>
      <c r="M183" s="39"/>
      <c r="N183" s="44"/>
      <c r="O183" s="36"/>
      <c r="P183" s="37"/>
      <c r="Q183" s="35"/>
      <c r="R183" s="36"/>
      <c r="S183" s="38"/>
      <c r="T183" s="35"/>
      <c r="U183" s="36"/>
      <c r="V183" s="38"/>
      <c r="W183" s="35"/>
      <c r="X183" s="36"/>
      <c r="Y183" s="35"/>
      <c r="Z183" s="36"/>
      <c r="AA183" s="35"/>
      <c r="AB183" s="36"/>
      <c r="AC183" s="35"/>
      <c r="AD183" s="36"/>
      <c r="AE183" s="38"/>
      <c r="AF183" s="35"/>
      <c r="AG183" s="35"/>
      <c r="AH183" s="35"/>
      <c r="AI183" s="35"/>
      <c r="AJ183" s="35"/>
      <c r="AK183" s="43"/>
      <c r="AL183" s="35"/>
    </row>
    <row r="184" spans="1:38" ht="24.75" customHeight="1" x14ac:dyDescent="0.25">
      <c r="A184" s="31"/>
      <c r="B184" s="25"/>
      <c r="C184" s="25"/>
      <c r="D184" s="25"/>
      <c r="E184" s="25"/>
      <c r="F184" s="25"/>
      <c r="G184" s="25"/>
      <c r="H184" s="25"/>
      <c r="I184" s="25"/>
      <c r="J184" s="39"/>
      <c r="K184" s="39"/>
      <c r="L184" s="49"/>
      <c r="M184" s="39"/>
      <c r="N184" s="44"/>
      <c r="O184" s="36"/>
      <c r="P184" s="37"/>
      <c r="Q184" s="35"/>
      <c r="R184" s="36"/>
      <c r="S184" s="38"/>
      <c r="T184" s="35"/>
      <c r="U184" s="36"/>
      <c r="V184" s="38"/>
      <c r="W184" s="35"/>
      <c r="X184" s="36"/>
      <c r="Y184" s="35"/>
      <c r="Z184" s="36"/>
      <c r="AA184" s="35"/>
      <c r="AB184" s="36"/>
      <c r="AC184" s="35"/>
      <c r="AD184" s="36"/>
      <c r="AE184" s="38"/>
      <c r="AF184" s="35"/>
      <c r="AG184" s="35"/>
      <c r="AH184" s="35"/>
      <c r="AI184" s="35"/>
      <c r="AJ184" s="35"/>
      <c r="AK184" s="43"/>
      <c r="AL184" s="35"/>
    </row>
    <row r="185" spans="1:38" ht="24.75" customHeight="1" x14ac:dyDescent="0.25">
      <c r="A185" s="31"/>
      <c r="B185" s="25"/>
      <c r="C185" s="25"/>
      <c r="D185" s="25"/>
      <c r="E185" s="25"/>
      <c r="F185" s="25"/>
      <c r="G185" s="25"/>
      <c r="H185" s="25"/>
      <c r="I185" s="25"/>
      <c r="J185" s="39"/>
      <c r="K185" s="39"/>
      <c r="L185" s="49"/>
      <c r="M185" s="39"/>
      <c r="N185" s="44"/>
      <c r="O185" s="36"/>
      <c r="P185" s="37"/>
      <c r="Q185" s="35"/>
      <c r="R185" s="36"/>
      <c r="S185" s="38"/>
      <c r="T185" s="35"/>
      <c r="U185" s="36"/>
      <c r="V185" s="38"/>
      <c r="W185" s="35"/>
      <c r="X185" s="36"/>
      <c r="Y185" s="35"/>
      <c r="Z185" s="36"/>
      <c r="AA185" s="35"/>
      <c r="AB185" s="36"/>
      <c r="AC185" s="35"/>
      <c r="AD185" s="36"/>
      <c r="AE185" s="38"/>
      <c r="AF185" s="35"/>
      <c r="AG185" s="35"/>
      <c r="AH185" s="35"/>
      <c r="AI185" s="35"/>
      <c r="AJ185" s="35"/>
      <c r="AK185" s="43"/>
      <c r="AL185" s="35"/>
    </row>
    <row r="186" spans="1:38" ht="24.75" customHeight="1" x14ac:dyDescent="0.25">
      <c r="A186" s="31"/>
      <c r="B186" s="25"/>
      <c r="C186" s="25"/>
      <c r="D186" s="25"/>
      <c r="E186" s="25"/>
      <c r="F186" s="25"/>
      <c r="G186" s="25"/>
      <c r="H186" s="25"/>
      <c r="I186" s="25"/>
      <c r="J186" s="39"/>
      <c r="K186" s="39"/>
      <c r="L186" s="49"/>
      <c r="M186" s="39"/>
      <c r="N186" s="44"/>
      <c r="O186" s="36"/>
      <c r="P186" s="37"/>
      <c r="Q186" s="35"/>
      <c r="R186" s="36"/>
      <c r="S186" s="38"/>
      <c r="T186" s="35"/>
      <c r="U186" s="36"/>
      <c r="V186" s="38"/>
      <c r="W186" s="35"/>
      <c r="X186" s="36"/>
      <c r="Y186" s="35"/>
      <c r="Z186" s="36"/>
      <c r="AA186" s="35"/>
      <c r="AB186" s="36"/>
      <c r="AC186" s="35"/>
      <c r="AD186" s="36"/>
      <c r="AE186" s="38"/>
      <c r="AF186" s="35"/>
      <c r="AG186" s="35"/>
      <c r="AH186" s="35"/>
      <c r="AI186" s="35"/>
      <c r="AJ186" s="35"/>
      <c r="AK186" s="43"/>
      <c r="AL186" s="35"/>
    </row>
    <row r="187" spans="1:38" ht="24.75" customHeight="1" x14ac:dyDescent="0.25">
      <c r="A187" s="31"/>
      <c r="B187" s="25"/>
      <c r="C187" s="25"/>
      <c r="D187" s="25"/>
      <c r="E187" s="25"/>
      <c r="F187" s="25"/>
      <c r="G187" s="25"/>
      <c r="H187" s="25"/>
      <c r="I187" s="25"/>
      <c r="J187" s="39"/>
      <c r="K187" s="39"/>
      <c r="L187" s="49"/>
      <c r="M187" s="39"/>
      <c r="N187" s="44"/>
      <c r="O187" s="36"/>
      <c r="P187" s="37"/>
      <c r="Q187" s="35"/>
      <c r="R187" s="36"/>
      <c r="S187" s="38"/>
      <c r="T187" s="35"/>
      <c r="U187" s="36"/>
      <c r="V187" s="38"/>
      <c r="W187" s="35"/>
      <c r="X187" s="36"/>
      <c r="Y187" s="35"/>
      <c r="Z187" s="36"/>
      <c r="AA187" s="35"/>
      <c r="AB187" s="36"/>
      <c r="AC187" s="35"/>
      <c r="AD187" s="36"/>
      <c r="AE187" s="38"/>
      <c r="AF187" s="35"/>
      <c r="AG187" s="35"/>
      <c r="AH187" s="35"/>
      <c r="AI187" s="35"/>
      <c r="AJ187" s="35"/>
      <c r="AK187" s="43"/>
      <c r="AL187" s="35"/>
    </row>
    <row r="188" spans="1:38" ht="24.75" customHeight="1" x14ac:dyDescent="0.25">
      <c r="A188" s="31"/>
      <c r="B188" s="25"/>
      <c r="C188" s="25"/>
      <c r="D188" s="25"/>
      <c r="E188" s="25"/>
      <c r="F188" s="25"/>
      <c r="G188" s="25"/>
      <c r="H188" s="25"/>
      <c r="I188" s="25"/>
      <c r="J188" s="39"/>
      <c r="K188" s="39"/>
      <c r="L188" s="49"/>
      <c r="M188" s="39"/>
      <c r="N188" s="44"/>
      <c r="O188" s="36"/>
      <c r="P188" s="37"/>
      <c r="Q188" s="35"/>
      <c r="R188" s="36"/>
      <c r="S188" s="38"/>
      <c r="T188" s="35"/>
      <c r="U188" s="36"/>
      <c r="V188" s="38"/>
      <c r="W188" s="35"/>
      <c r="X188" s="36"/>
      <c r="Y188" s="35"/>
      <c r="Z188" s="36"/>
      <c r="AA188" s="35"/>
      <c r="AB188" s="36"/>
      <c r="AC188" s="35"/>
      <c r="AD188" s="36"/>
      <c r="AE188" s="38"/>
      <c r="AF188" s="35"/>
      <c r="AG188" s="35"/>
      <c r="AH188" s="35"/>
      <c r="AI188" s="35"/>
      <c r="AJ188" s="35"/>
      <c r="AK188" s="43"/>
      <c r="AL188" s="35"/>
    </row>
    <row r="189" spans="1:38" ht="24.75" customHeight="1" x14ac:dyDescent="0.25">
      <c r="A189" s="31"/>
      <c r="B189" s="25"/>
      <c r="C189" s="25"/>
      <c r="D189" s="25"/>
      <c r="E189" s="25"/>
      <c r="F189" s="25"/>
      <c r="G189" s="25"/>
      <c r="H189" s="25"/>
      <c r="I189" s="25"/>
      <c r="J189" s="39"/>
      <c r="K189" s="39"/>
      <c r="L189" s="49"/>
      <c r="M189" s="39"/>
      <c r="N189" s="44"/>
      <c r="O189" s="36"/>
      <c r="P189" s="37"/>
      <c r="Q189" s="35"/>
      <c r="R189" s="36"/>
      <c r="S189" s="38"/>
      <c r="T189" s="35"/>
      <c r="U189" s="36"/>
      <c r="V189" s="38"/>
      <c r="W189" s="35"/>
      <c r="X189" s="36"/>
      <c r="Y189" s="35"/>
      <c r="Z189" s="36"/>
      <c r="AA189" s="35"/>
      <c r="AB189" s="36"/>
      <c r="AC189" s="35"/>
      <c r="AD189" s="36"/>
      <c r="AE189" s="38"/>
      <c r="AF189" s="35"/>
      <c r="AG189" s="35"/>
      <c r="AH189" s="35"/>
      <c r="AI189" s="35"/>
      <c r="AJ189" s="35"/>
      <c r="AK189" s="43"/>
      <c r="AL189" s="35"/>
    </row>
    <row r="190" spans="1:38" ht="24.75" customHeight="1" x14ac:dyDescent="0.25">
      <c r="A190" s="31"/>
      <c r="B190" s="25"/>
      <c r="C190" s="25"/>
      <c r="D190" s="25"/>
      <c r="E190" s="25"/>
      <c r="F190" s="25"/>
      <c r="G190" s="25"/>
      <c r="H190" s="25"/>
      <c r="I190" s="25"/>
      <c r="J190" s="39"/>
      <c r="K190" s="39"/>
      <c r="L190" s="49"/>
      <c r="M190" s="39"/>
      <c r="N190" s="44"/>
      <c r="O190" s="36"/>
      <c r="P190" s="37"/>
      <c r="Q190" s="35"/>
      <c r="R190" s="36"/>
      <c r="S190" s="38"/>
      <c r="T190" s="35"/>
      <c r="U190" s="36"/>
      <c r="V190" s="38"/>
      <c r="W190" s="35"/>
      <c r="X190" s="36"/>
      <c r="Y190" s="35"/>
      <c r="Z190" s="36"/>
      <c r="AA190" s="35"/>
      <c r="AB190" s="36"/>
      <c r="AC190" s="35"/>
      <c r="AD190" s="36"/>
      <c r="AE190" s="38"/>
      <c r="AF190" s="35"/>
      <c r="AG190" s="35"/>
      <c r="AH190" s="35"/>
      <c r="AI190" s="35"/>
      <c r="AJ190" s="35"/>
      <c r="AK190" s="43"/>
      <c r="AL190" s="35"/>
    </row>
    <row r="191" spans="1:38" ht="24.75" customHeight="1" x14ac:dyDescent="0.25">
      <c r="A191" s="31"/>
      <c r="B191" s="25"/>
      <c r="C191" s="25"/>
      <c r="D191" s="25"/>
      <c r="E191" s="25"/>
      <c r="F191" s="25"/>
      <c r="G191" s="25"/>
      <c r="H191" s="25"/>
      <c r="I191" s="25"/>
      <c r="J191" s="39"/>
      <c r="K191" s="39"/>
      <c r="L191" s="49"/>
      <c r="M191" s="39"/>
      <c r="N191" s="44"/>
      <c r="O191" s="36"/>
      <c r="P191" s="37"/>
      <c r="Q191" s="35"/>
      <c r="R191" s="36"/>
      <c r="S191" s="38"/>
      <c r="T191" s="35"/>
      <c r="U191" s="36"/>
      <c r="V191" s="38"/>
      <c r="W191" s="35"/>
      <c r="X191" s="36"/>
      <c r="Y191" s="35"/>
      <c r="Z191" s="36"/>
      <c r="AA191" s="35"/>
      <c r="AB191" s="36"/>
      <c r="AC191" s="35"/>
      <c r="AD191" s="36"/>
      <c r="AE191" s="38"/>
      <c r="AF191" s="35"/>
      <c r="AG191" s="35"/>
      <c r="AH191" s="35"/>
      <c r="AI191" s="35"/>
      <c r="AJ191" s="35"/>
      <c r="AK191" s="43"/>
      <c r="AL191" s="35"/>
    </row>
    <row r="192" spans="1:38" ht="24.75" customHeight="1" x14ac:dyDescent="0.25">
      <c r="A192" s="31"/>
      <c r="B192" s="25"/>
      <c r="C192" s="25"/>
      <c r="D192" s="25"/>
      <c r="E192" s="25"/>
      <c r="F192" s="25"/>
      <c r="G192" s="25"/>
      <c r="H192" s="25"/>
      <c r="I192" s="25"/>
      <c r="J192" s="39"/>
      <c r="K192" s="39"/>
      <c r="L192" s="49"/>
      <c r="M192" s="39"/>
      <c r="N192" s="44"/>
      <c r="O192" s="36"/>
      <c r="P192" s="37"/>
      <c r="Q192" s="35"/>
      <c r="R192" s="36"/>
      <c r="S192" s="38"/>
      <c r="T192" s="35"/>
      <c r="U192" s="36"/>
      <c r="V192" s="38"/>
      <c r="W192" s="35"/>
      <c r="X192" s="36"/>
      <c r="Y192" s="35"/>
      <c r="Z192" s="36"/>
      <c r="AA192" s="35"/>
      <c r="AB192" s="36"/>
      <c r="AC192" s="35"/>
      <c r="AD192" s="36"/>
      <c r="AE192" s="38"/>
      <c r="AF192" s="35"/>
      <c r="AG192" s="35"/>
      <c r="AH192" s="35"/>
      <c r="AI192" s="35"/>
      <c r="AJ192" s="35"/>
      <c r="AK192" s="43"/>
      <c r="AL192" s="35"/>
    </row>
    <row r="193" spans="1:38" ht="24.75" customHeight="1" x14ac:dyDescent="0.25">
      <c r="A193" s="31"/>
      <c r="B193" s="25"/>
      <c r="C193" s="25"/>
      <c r="D193" s="25"/>
      <c r="E193" s="25"/>
      <c r="F193" s="25"/>
      <c r="G193" s="25"/>
      <c r="H193" s="25"/>
      <c r="I193" s="25"/>
      <c r="J193" s="39"/>
      <c r="K193" s="39"/>
      <c r="L193" s="49"/>
      <c r="M193" s="39"/>
      <c r="N193" s="44"/>
      <c r="O193" s="36"/>
      <c r="P193" s="37"/>
      <c r="Q193" s="35"/>
      <c r="R193" s="36"/>
      <c r="S193" s="38"/>
      <c r="T193" s="35"/>
      <c r="U193" s="36"/>
      <c r="V193" s="38"/>
      <c r="W193" s="35"/>
      <c r="X193" s="36"/>
      <c r="Y193" s="35"/>
      <c r="Z193" s="36"/>
      <c r="AA193" s="35"/>
      <c r="AB193" s="36"/>
      <c r="AC193" s="35"/>
      <c r="AD193" s="36"/>
      <c r="AE193" s="38"/>
      <c r="AF193" s="35"/>
      <c r="AG193" s="35"/>
      <c r="AH193" s="35"/>
      <c r="AI193" s="35"/>
      <c r="AJ193" s="35"/>
      <c r="AK193" s="43"/>
      <c r="AL193" s="35"/>
    </row>
    <row r="194" spans="1:38" ht="24.75" customHeight="1" x14ac:dyDescent="0.25">
      <c r="A194" s="31"/>
      <c r="B194" s="25"/>
      <c r="C194" s="25"/>
      <c r="D194" s="25"/>
      <c r="E194" s="25"/>
      <c r="F194" s="25"/>
      <c r="G194" s="25"/>
      <c r="H194" s="25"/>
      <c r="I194" s="25"/>
      <c r="J194" s="39"/>
      <c r="K194" s="39"/>
      <c r="L194" s="49"/>
      <c r="M194" s="39"/>
      <c r="N194" s="44"/>
      <c r="O194" s="36"/>
      <c r="P194" s="37"/>
      <c r="Q194" s="35"/>
      <c r="R194" s="36"/>
      <c r="S194" s="38"/>
      <c r="T194" s="35"/>
      <c r="U194" s="36"/>
      <c r="V194" s="38"/>
      <c r="W194" s="35"/>
      <c r="X194" s="36"/>
      <c r="Y194" s="35"/>
      <c r="Z194" s="36"/>
      <c r="AA194" s="35"/>
      <c r="AB194" s="36"/>
      <c r="AC194" s="35"/>
      <c r="AD194" s="36"/>
      <c r="AE194" s="38"/>
      <c r="AF194" s="35"/>
      <c r="AG194" s="35"/>
      <c r="AH194" s="35"/>
      <c r="AI194" s="35"/>
      <c r="AJ194" s="35"/>
      <c r="AK194" s="43"/>
      <c r="AL194" s="35"/>
    </row>
    <row r="195" spans="1:38" ht="24.75" customHeight="1" x14ac:dyDescent="0.25">
      <c r="A195" s="31"/>
      <c r="B195" s="25"/>
      <c r="C195" s="25"/>
      <c r="D195" s="25"/>
      <c r="E195" s="25"/>
      <c r="F195" s="25"/>
      <c r="G195" s="25"/>
      <c r="H195" s="25"/>
      <c r="I195" s="25"/>
      <c r="J195" s="39"/>
      <c r="K195" s="39"/>
      <c r="L195" s="49"/>
      <c r="M195" s="39"/>
      <c r="N195" s="44"/>
      <c r="O195" s="36"/>
      <c r="P195" s="37"/>
      <c r="Q195" s="35"/>
      <c r="R195" s="36"/>
      <c r="S195" s="38"/>
      <c r="T195" s="35"/>
      <c r="U195" s="36"/>
      <c r="V195" s="38"/>
      <c r="W195" s="35"/>
      <c r="X195" s="36"/>
      <c r="Y195" s="35"/>
      <c r="Z195" s="36"/>
      <c r="AA195" s="35"/>
      <c r="AB195" s="36"/>
      <c r="AC195" s="35"/>
      <c r="AD195" s="36"/>
      <c r="AE195" s="38"/>
      <c r="AF195" s="35"/>
      <c r="AG195" s="35"/>
      <c r="AH195" s="35"/>
      <c r="AI195" s="35"/>
      <c r="AJ195" s="35"/>
      <c r="AK195" s="43"/>
      <c r="AL195" s="35"/>
    </row>
    <row r="196" spans="1:38" ht="24.75" customHeight="1" x14ac:dyDescent="0.25">
      <c r="A196" s="31"/>
      <c r="B196" s="25"/>
      <c r="C196" s="25"/>
      <c r="D196" s="25"/>
      <c r="E196" s="25"/>
      <c r="F196" s="25"/>
      <c r="G196" s="25"/>
      <c r="H196" s="25"/>
      <c r="I196" s="25"/>
      <c r="J196" s="39"/>
      <c r="K196" s="39"/>
      <c r="L196" s="49"/>
      <c r="M196" s="39"/>
      <c r="N196" s="44"/>
      <c r="O196" s="36"/>
      <c r="P196" s="37"/>
      <c r="Q196" s="35"/>
      <c r="R196" s="36"/>
      <c r="S196" s="38"/>
      <c r="T196" s="35"/>
      <c r="U196" s="36"/>
      <c r="V196" s="38"/>
      <c r="W196" s="35"/>
      <c r="X196" s="36"/>
      <c r="Y196" s="35"/>
      <c r="Z196" s="36"/>
      <c r="AA196" s="35"/>
      <c r="AB196" s="36"/>
      <c r="AC196" s="35"/>
      <c r="AD196" s="36"/>
      <c r="AE196" s="38"/>
      <c r="AF196" s="35"/>
      <c r="AG196" s="35"/>
      <c r="AH196" s="35"/>
      <c r="AI196" s="35"/>
      <c r="AJ196" s="35"/>
      <c r="AK196" s="43"/>
      <c r="AL196" s="35"/>
    </row>
    <row r="197" spans="1:38" ht="24.75" customHeight="1" x14ac:dyDescent="0.25">
      <c r="A197" s="31"/>
      <c r="B197" s="25"/>
      <c r="C197" s="25"/>
      <c r="D197" s="25"/>
      <c r="E197" s="25"/>
      <c r="F197" s="25"/>
      <c r="G197" s="25"/>
      <c r="H197" s="25"/>
      <c r="I197" s="25"/>
      <c r="J197" s="39"/>
      <c r="K197" s="39"/>
      <c r="L197" s="49"/>
      <c r="M197" s="39"/>
      <c r="N197" s="44"/>
      <c r="O197" s="36"/>
      <c r="P197" s="37"/>
      <c r="Q197" s="35"/>
      <c r="R197" s="36"/>
      <c r="S197" s="38"/>
      <c r="T197" s="35"/>
      <c r="U197" s="36"/>
      <c r="V197" s="38"/>
      <c r="W197" s="35"/>
      <c r="X197" s="36"/>
      <c r="Y197" s="35"/>
      <c r="Z197" s="36"/>
      <c r="AA197" s="35"/>
      <c r="AB197" s="36"/>
      <c r="AC197" s="35"/>
      <c r="AD197" s="36"/>
      <c r="AE197" s="38"/>
      <c r="AF197" s="35"/>
      <c r="AG197" s="35"/>
      <c r="AH197" s="35"/>
      <c r="AI197" s="35"/>
      <c r="AJ197" s="35"/>
      <c r="AK197" s="43"/>
      <c r="AL197" s="35"/>
    </row>
    <row r="198" spans="1:38" ht="24.75" customHeight="1" x14ac:dyDescent="0.25">
      <c r="A198" s="31"/>
      <c r="B198" s="25"/>
      <c r="C198" s="25"/>
      <c r="D198" s="25"/>
      <c r="E198" s="25"/>
      <c r="F198" s="25"/>
      <c r="G198" s="25"/>
      <c r="H198" s="25"/>
      <c r="I198" s="25"/>
      <c r="J198" s="39"/>
      <c r="K198" s="39"/>
      <c r="L198" s="49"/>
      <c r="M198" s="39"/>
      <c r="N198" s="44"/>
      <c r="O198" s="36"/>
      <c r="P198" s="37"/>
      <c r="Q198" s="35"/>
      <c r="R198" s="36"/>
      <c r="S198" s="38"/>
      <c r="T198" s="35"/>
      <c r="U198" s="36"/>
      <c r="V198" s="38"/>
      <c r="W198" s="35"/>
      <c r="X198" s="36"/>
      <c r="Y198" s="35"/>
      <c r="Z198" s="36"/>
      <c r="AA198" s="35"/>
      <c r="AB198" s="36"/>
      <c r="AC198" s="35"/>
      <c r="AD198" s="36"/>
      <c r="AE198" s="38"/>
      <c r="AF198" s="35"/>
      <c r="AG198" s="35"/>
      <c r="AH198" s="35"/>
      <c r="AI198" s="35"/>
      <c r="AJ198" s="35"/>
      <c r="AK198" s="43"/>
      <c r="AL198" s="35"/>
    </row>
    <row r="199" spans="1:38" ht="24.75" customHeight="1" x14ac:dyDescent="0.25">
      <c r="A199" s="31"/>
      <c r="B199" s="25"/>
      <c r="C199" s="25"/>
      <c r="D199" s="25"/>
      <c r="E199" s="25"/>
      <c r="F199" s="25"/>
      <c r="G199" s="25"/>
      <c r="H199" s="25"/>
      <c r="I199" s="25"/>
      <c r="J199" s="39"/>
      <c r="K199" s="39"/>
      <c r="L199" s="49"/>
      <c r="M199" s="39"/>
      <c r="N199" s="44"/>
      <c r="O199" s="36"/>
      <c r="P199" s="37"/>
      <c r="Q199" s="35"/>
      <c r="R199" s="36"/>
      <c r="S199" s="38"/>
      <c r="T199" s="35"/>
      <c r="U199" s="36"/>
      <c r="V199" s="38"/>
      <c r="W199" s="35"/>
      <c r="X199" s="36"/>
      <c r="Y199" s="35"/>
      <c r="Z199" s="36"/>
      <c r="AA199" s="35"/>
      <c r="AB199" s="36"/>
      <c r="AC199" s="35"/>
      <c r="AD199" s="36"/>
      <c r="AE199" s="38"/>
      <c r="AF199" s="35"/>
      <c r="AG199" s="35"/>
      <c r="AH199" s="35"/>
      <c r="AI199" s="35"/>
      <c r="AJ199" s="35"/>
      <c r="AK199" s="43"/>
      <c r="AL199" s="35"/>
    </row>
    <row r="200" spans="1:38" ht="24.75" customHeight="1" x14ac:dyDescent="0.25">
      <c r="A200" s="31"/>
      <c r="B200" s="25"/>
      <c r="C200" s="25"/>
      <c r="D200" s="25"/>
      <c r="E200" s="25"/>
      <c r="F200" s="25"/>
      <c r="G200" s="25"/>
      <c r="H200" s="25"/>
      <c r="I200" s="25"/>
      <c r="J200" s="39"/>
      <c r="K200" s="39"/>
      <c r="L200" s="49"/>
      <c r="M200" s="39"/>
      <c r="N200" s="44"/>
      <c r="O200" s="36"/>
      <c r="P200" s="37"/>
      <c r="Q200" s="35"/>
      <c r="R200" s="36"/>
      <c r="S200" s="38"/>
      <c r="T200" s="35"/>
      <c r="U200" s="36"/>
      <c r="V200" s="38"/>
      <c r="W200" s="35"/>
      <c r="X200" s="36"/>
      <c r="Y200" s="35"/>
      <c r="Z200" s="36"/>
      <c r="AA200" s="35"/>
      <c r="AB200" s="36"/>
      <c r="AC200" s="35"/>
      <c r="AD200" s="36"/>
      <c r="AE200" s="38"/>
      <c r="AF200" s="35"/>
      <c r="AG200" s="35"/>
      <c r="AH200" s="35"/>
      <c r="AI200" s="35"/>
      <c r="AJ200" s="35"/>
      <c r="AK200" s="43"/>
      <c r="AL200" s="35"/>
    </row>
    <row r="201" spans="1:38" ht="24.75" customHeight="1" x14ac:dyDescent="0.25">
      <c r="A201" s="31"/>
      <c r="B201" s="25"/>
      <c r="C201" s="25"/>
      <c r="D201" s="25"/>
      <c r="E201" s="25"/>
      <c r="F201" s="25"/>
      <c r="G201" s="25"/>
      <c r="H201" s="25"/>
      <c r="I201" s="25"/>
      <c r="J201" s="39"/>
      <c r="K201" s="39"/>
      <c r="L201" s="49"/>
      <c r="M201" s="39"/>
      <c r="N201" s="44"/>
      <c r="O201" s="36"/>
      <c r="P201" s="37"/>
      <c r="Q201" s="35"/>
      <c r="R201" s="36"/>
      <c r="S201" s="38"/>
      <c r="T201" s="35"/>
      <c r="U201" s="36"/>
      <c r="V201" s="38"/>
      <c r="W201" s="35"/>
      <c r="X201" s="36"/>
      <c r="Y201" s="35"/>
      <c r="Z201" s="36"/>
      <c r="AA201" s="35"/>
      <c r="AB201" s="36"/>
      <c r="AC201" s="35"/>
      <c r="AD201" s="36"/>
      <c r="AE201" s="38"/>
      <c r="AF201" s="35"/>
      <c r="AG201" s="35"/>
      <c r="AH201" s="35"/>
      <c r="AI201" s="35"/>
      <c r="AJ201" s="35"/>
      <c r="AK201" s="43"/>
      <c r="AL201" s="35"/>
    </row>
    <row r="202" spans="1:38" ht="24.75" customHeight="1" x14ac:dyDescent="0.25">
      <c r="A202" s="31"/>
      <c r="B202" s="25"/>
      <c r="C202" s="25"/>
      <c r="D202" s="25"/>
      <c r="E202" s="25"/>
      <c r="F202" s="25"/>
      <c r="G202" s="25"/>
      <c r="H202" s="25"/>
      <c r="I202" s="25"/>
      <c r="J202" s="39"/>
      <c r="K202" s="39"/>
      <c r="L202" s="49"/>
      <c r="M202" s="39"/>
      <c r="N202" s="44"/>
      <c r="O202" s="36"/>
      <c r="P202" s="37"/>
      <c r="Q202" s="35"/>
      <c r="R202" s="36"/>
      <c r="S202" s="38"/>
      <c r="T202" s="35"/>
      <c r="U202" s="36"/>
      <c r="V202" s="38"/>
      <c r="W202" s="35"/>
      <c r="X202" s="36"/>
      <c r="Y202" s="35"/>
      <c r="Z202" s="36"/>
      <c r="AA202" s="35"/>
      <c r="AB202" s="36"/>
      <c r="AC202" s="35"/>
      <c r="AD202" s="36"/>
      <c r="AE202" s="38"/>
      <c r="AF202" s="35"/>
      <c r="AG202" s="35"/>
      <c r="AH202" s="35"/>
      <c r="AI202" s="35"/>
      <c r="AJ202" s="35"/>
      <c r="AK202" s="43"/>
      <c r="AL202" s="35"/>
    </row>
    <row r="203" spans="1:38" ht="24.75" customHeight="1" x14ac:dyDescent="0.25">
      <c r="A203" s="31"/>
      <c r="B203" s="25"/>
      <c r="C203" s="25"/>
      <c r="D203" s="25"/>
      <c r="E203" s="25"/>
      <c r="F203" s="25"/>
      <c r="G203" s="25"/>
      <c r="H203" s="25"/>
      <c r="I203" s="25"/>
      <c r="J203" s="39"/>
      <c r="K203" s="39"/>
      <c r="L203" s="49"/>
      <c r="M203" s="39"/>
      <c r="N203" s="44"/>
      <c r="O203" s="36"/>
      <c r="P203" s="37"/>
      <c r="Q203" s="35"/>
      <c r="R203" s="36"/>
      <c r="S203" s="38"/>
      <c r="T203" s="35"/>
      <c r="U203" s="36"/>
      <c r="V203" s="38"/>
      <c r="W203" s="35"/>
      <c r="X203" s="36"/>
      <c r="Y203" s="35"/>
      <c r="Z203" s="36"/>
      <c r="AA203" s="35"/>
      <c r="AB203" s="36"/>
      <c r="AC203" s="35"/>
      <c r="AD203" s="36"/>
      <c r="AE203" s="38"/>
      <c r="AF203" s="35"/>
      <c r="AG203" s="35"/>
      <c r="AH203" s="35"/>
      <c r="AI203" s="35"/>
      <c r="AJ203" s="35"/>
      <c r="AK203" s="43"/>
      <c r="AL203" s="35"/>
    </row>
    <row r="204" spans="1:38" ht="24.75" customHeight="1" x14ac:dyDescent="0.25">
      <c r="A204" s="31"/>
      <c r="B204" s="25"/>
      <c r="C204" s="25"/>
      <c r="D204" s="25"/>
      <c r="E204" s="25"/>
      <c r="F204" s="25"/>
      <c r="G204" s="25"/>
      <c r="H204" s="25"/>
      <c r="I204" s="25"/>
      <c r="J204" s="39"/>
      <c r="K204" s="39"/>
      <c r="L204" s="49"/>
      <c r="M204" s="39"/>
      <c r="N204" s="44"/>
      <c r="O204" s="36"/>
      <c r="P204" s="37"/>
      <c r="Q204" s="35"/>
      <c r="R204" s="36"/>
      <c r="S204" s="38"/>
      <c r="T204" s="35"/>
      <c r="U204" s="36"/>
      <c r="V204" s="38"/>
      <c r="W204" s="35"/>
      <c r="X204" s="36"/>
      <c r="Y204" s="35"/>
      <c r="Z204" s="36"/>
      <c r="AA204" s="35"/>
      <c r="AB204" s="36"/>
      <c r="AC204" s="35"/>
      <c r="AD204" s="36"/>
      <c r="AE204" s="38"/>
      <c r="AF204" s="35"/>
      <c r="AG204" s="35"/>
      <c r="AH204" s="35"/>
      <c r="AI204" s="35"/>
      <c r="AJ204" s="35"/>
      <c r="AK204" s="43"/>
      <c r="AL204" s="35"/>
    </row>
    <row r="205" spans="1:38" ht="24.75" customHeight="1" x14ac:dyDescent="0.25">
      <c r="A205" s="31"/>
      <c r="B205" s="25"/>
      <c r="C205" s="25"/>
      <c r="D205" s="25"/>
      <c r="E205" s="25"/>
      <c r="F205" s="25"/>
      <c r="G205" s="25"/>
      <c r="H205" s="25"/>
      <c r="I205" s="25"/>
      <c r="J205" s="39"/>
      <c r="K205" s="39"/>
      <c r="L205" s="49"/>
      <c r="M205" s="39"/>
      <c r="N205" s="44"/>
      <c r="O205" s="36"/>
      <c r="P205" s="37"/>
      <c r="Q205" s="35"/>
      <c r="R205" s="36"/>
      <c r="S205" s="38"/>
      <c r="T205" s="35"/>
      <c r="U205" s="36"/>
      <c r="V205" s="38"/>
      <c r="W205" s="35"/>
      <c r="X205" s="36"/>
      <c r="Y205" s="35"/>
      <c r="Z205" s="36"/>
      <c r="AA205" s="35"/>
      <c r="AB205" s="36"/>
      <c r="AC205" s="35"/>
      <c r="AD205" s="36"/>
      <c r="AE205" s="38"/>
      <c r="AF205" s="35"/>
      <c r="AG205" s="35"/>
      <c r="AH205" s="35"/>
      <c r="AI205" s="35"/>
      <c r="AJ205" s="35"/>
      <c r="AK205" s="43"/>
      <c r="AL205" s="35"/>
    </row>
    <row r="206" spans="1:38" ht="24.75" customHeight="1" x14ac:dyDescent="0.25">
      <c r="A206" s="31"/>
      <c r="B206" s="25"/>
      <c r="C206" s="25"/>
      <c r="D206" s="25"/>
      <c r="E206" s="25"/>
      <c r="F206" s="25"/>
      <c r="G206" s="25"/>
      <c r="H206" s="25"/>
      <c r="I206" s="25"/>
      <c r="J206" s="39"/>
      <c r="K206" s="39"/>
      <c r="L206" s="49"/>
      <c r="M206" s="39"/>
      <c r="N206" s="44"/>
      <c r="O206" s="36"/>
      <c r="P206" s="37"/>
      <c r="Q206" s="35"/>
      <c r="R206" s="36"/>
      <c r="S206" s="38"/>
      <c r="T206" s="35"/>
      <c r="U206" s="36"/>
      <c r="V206" s="38"/>
      <c r="W206" s="35"/>
      <c r="X206" s="36"/>
      <c r="Y206" s="35"/>
      <c r="Z206" s="36"/>
      <c r="AA206" s="35"/>
      <c r="AB206" s="36"/>
      <c r="AC206" s="35"/>
      <c r="AD206" s="36"/>
      <c r="AE206" s="38"/>
      <c r="AF206" s="35"/>
      <c r="AG206" s="35"/>
      <c r="AH206" s="35"/>
      <c r="AI206" s="35"/>
      <c r="AJ206" s="35"/>
      <c r="AK206" s="43"/>
      <c r="AL206" s="35"/>
    </row>
    <row r="207" spans="1:38" ht="24.75" customHeight="1" x14ac:dyDescent="0.25">
      <c r="A207" s="10"/>
      <c r="B207" s="1"/>
      <c r="C207" s="1"/>
      <c r="D207" s="1"/>
      <c r="E207" s="1"/>
      <c r="F207" s="1"/>
      <c r="G207" s="1"/>
      <c r="H207" s="1"/>
      <c r="I207" s="1"/>
      <c r="J207" s="39"/>
      <c r="K207" s="39"/>
      <c r="L207" s="49"/>
      <c r="M207" s="39"/>
      <c r="N207" s="44"/>
      <c r="O207" s="36"/>
      <c r="P207" s="37"/>
      <c r="Q207" s="35"/>
      <c r="R207" s="36"/>
      <c r="S207" s="38"/>
      <c r="T207" s="35"/>
      <c r="U207" s="36"/>
      <c r="V207" s="38"/>
      <c r="W207" s="35"/>
      <c r="X207" s="36"/>
      <c r="Y207" s="35"/>
      <c r="Z207" s="36"/>
      <c r="AA207" s="35"/>
      <c r="AB207" s="36"/>
      <c r="AC207" s="35"/>
      <c r="AD207" s="36"/>
      <c r="AE207" s="38"/>
      <c r="AF207" s="35"/>
      <c r="AG207" s="35"/>
      <c r="AH207" s="35"/>
      <c r="AI207" s="35"/>
      <c r="AJ207" s="35"/>
      <c r="AK207" s="43"/>
      <c r="AL207" s="35"/>
    </row>
    <row r="208" spans="1:38" ht="24.75" customHeight="1" x14ac:dyDescent="0.25">
      <c r="A208" s="10"/>
      <c r="B208" s="1"/>
      <c r="C208" s="1"/>
      <c r="D208" s="1"/>
      <c r="E208" s="1"/>
      <c r="F208" s="1"/>
      <c r="G208" s="1"/>
      <c r="H208" s="1"/>
      <c r="I208" s="1"/>
      <c r="J208" s="39"/>
      <c r="K208" s="39"/>
      <c r="L208" s="49"/>
      <c r="M208" s="39"/>
      <c r="N208" s="44"/>
      <c r="O208" s="36"/>
      <c r="P208" s="37"/>
      <c r="Q208" s="35"/>
      <c r="R208" s="36"/>
      <c r="S208" s="38"/>
      <c r="T208" s="35"/>
      <c r="U208" s="36"/>
      <c r="V208" s="38"/>
      <c r="W208" s="35"/>
      <c r="X208" s="36"/>
      <c r="Y208" s="35"/>
      <c r="Z208" s="36"/>
      <c r="AA208" s="35"/>
      <c r="AB208" s="36"/>
      <c r="AC208" s="35"/>
      <c r="AD208" s="36"/>
      <c r="AE208" s="38"/>
      <c r="AF208" s="35"/>
      <c r="AG208" s="35"/>
      <c r="AH208" s="35"/>
      <c r="AI208" s="35"/>
      <c r="AJ208" s="35"/>
      <c r="AK208" s="43"/>
      <c r="AL208" s="35"/>
    </row>
    <row r="209" spans="1:38" ht="24.75" customHeight="1" x14ac:dyDescent="0.25">
      <c r="A209" s="10"/>
      <c r="B209" s="1"/>
      <c r="C209" s="1"/>
      <c r="D209" s="1"/>
      <c r="E209" s="1"/>
      <c r="F209" s="1"/>
      <c r="G209" s="1"/>
      <c r="H209" s="1"/>
      <c r="I209" s="1"/>
      <c r="J209" s="39"/>
      <c r="K209" s="39"/>
      <c r="L209" s="49"/>
      <c r="M209" s="39"/>
      <c r="N209" s="44"/>
      <c r="O209" s="36"/>
      <c r="P209" s="37"/>
      <c r="Q209" s="35"/>
      <c r="R209" s="36"/>
      <c r="S209" s="38"/>
      <c r="T209" s="35"/>
      <c r="U209" s="36"/>
      <c r="V209" s="38"/>
      <c r="W209" s="35"/>
      <c r="X209" s="36"/>
      <c r="Y209" s="35"/>
      <c r="Z209" s="36"/>
      <c r="AA209" s="35"/>
      <c r="AB209" s="36"/>
      <c r="AC209" s="35"/>
      <c r="AD209" s="36"/>
      <c r="AE209" s="38"/>
      <c r="AF209" s="35"/>
      <c r="AG209" s="35"/>
      <c r="AH209" s="35"/>
      <c r="AI209" s="35"/>
      <c r="AJ209" s="35"/>
      <c r="AK209" s="43"/>
      <c r="AL209" s="35"/>
    </row>
    <row r="210" spans="1:38" ht="24.75" customHeight="1" x14ac:dyDescent="0.25">
      <c r="A210" s="10"/>
      <c r="B210" s="1"/>
      <c r="C210" s="1"/>
      <c r="D210" s="1"/>
      <c r="E210" s="1"/>
      <c r="F210" s="1"/>
      <c r="G210" s="1"/>
      <c r="H210" s="1"/>
      <c r="I210" s="1"/>
      <c r="J210" s="39"/>
      <c r="K210" s="39"/>
      <c r="L210" s="49"/>
      <c r="M210" s="39"/>
      <c r="N210" s="44"/>
      <c r="O210" s="36"/>
      <c r="P210" s="37"/>
      <c r="Q210" s="35"/>
      <c r="R210" s="36"/>
      <c r="S210" s="38"/>
      <c r="T210" s="35"/>
      <c r="U210" s="36"/>
      <c r="V210" s="38"/>
      <c r="W210" s="35"/>
      <c r="X210" s="36"/>
      <c r="Y210" s="35"/>
      <c r="Z210" s="36"/>
      <c r="AA210" s="35"/>
      <c r="AB210" s="36"/>
      <c r="AC210" s="35"/>
      <c r="AD210" s="36"/>
      <c r="AE210" s="38"/>
      <c r="AF210" s="35"/>
      <c r="AG210" s="35"/>
      <c r="AH210" s="35"/>
      <c r="AI210" s="35"/>
      <c r="AJ210" s="35"/>
      <c r="AK210" s="43"/>
      <c r="AL210" s="35"/>
    </row>
    <row r="211" spans="1:38" ht="24.75" customHeight="1" x14ac:dyDescent="0.25">
      <c r="A211" s="10"/>
      <c r="B211" s="1"/>
      <c r="C211" s="1"/>
      <c r="D211" s="1"/>
      <c r="E211" s="1"/>
      <c r="F211" s="1"/>
      <c r="G211" s="1"/>
      <c r="H211" s="1"/>
      <c r="I211" s="1"/>
      <c r="J211" s="39"/>
      <c r="K211" s="39"/>
      <c r="L211" s="49"/>
      <c r="M211" s="39"/>
      <c r="N211" s="44"/>
      <c r="O211" s="36"/>
      <c r="P211" s="37"/>
      <c r="Q211" s="35"/>
      <c r="R211" s="36"/>
      <c r="S211" s="38"/>
      <c r="T211" s="35"/>
      <c r="U211" s="36"/>
      <c r="V211" s="38"/>
      <c r="W211" s="35"/>
      <c r="X211" s="36"/>
      <c r="Y211" s="35"/>
      <c r="Z211" s="36"/>
      <c r="AA211" s="35"/>
      <c r="AB211" s="36"/>
      <c r="AC211" s="35"/>
      <c r="AD211" s="36"/>
      <c r="AE211" s="38"/>
      <c r="AF211" s="35"/>
      <c r="AG211" s="35"/>
      <c r="AH211" s="35"/>
      <c r="AI211" s="35"/>
      <c r="AJ211" s="35"/>
      <c r="AK211" s="43"/>
      <c r="AL211" s="35"/>
    </row>
    <row r="212" spans="1:38" ht="24.75" customHeight="1" x14ac:dyDescent="0.25">
      <c r="A212" s="10"/>
      <c r="B212" s="1"/>
      <c r="C212" s="1"/>
      <c r="D212" s="1"/>
      <c r="E212" s="1"/>
      <c r="F212" s="1"/>
      <c r="G212" s="1"/>
      <c r="H212" s="1"/>
      <c r="I212" s="1"/>
      <c r="J212" s="39"/>
      <c r="K212" s="39"/>
      <c r="L212" s="49"/>
      <c r="M212" s="39"/>
      <c r="N212" s="44"/>
      <c r="O212" s="36"/>
      <c r="P212" s="37"/>
      <c r="Q212" s="35"/>
      <c r="R212" s="36"/>
      <c r="S212" s="38"/>
      <c r="T212" s="35"/>
      <c r="U212" s="36"/>
      <c r="V212" s="38"/>
      <c r="W212" s="35"/>
      <c r="X212" s="36"/>
      <c r="Y212" s="35"/>
      <c r="Z212" s="36"/>
      <c r="AA212" s="35"/>
      <c r="AB212" s="36"/>
      <c r="AC212" s="35"/>
      <c r="AD212" s="36"/>
      <c r="AE212" s="38"/>
      <c r="AF212" s="35"/>
      <c r="AG212" s="35"/>
      <c r="AH212" s="35"/>
      <c r="AI212" s="35"/>
      <c r="AJ212" s="35"/>
      <c r="AK212" s="43"/>
      <c r="AL212" s="35"/>
    </row>
    <row r="213" spans="1:38" ht="24.75" customHeight="1" x14ac:dyDescent="0.25">
      <c r="A213" s="10"/>
      <c r="B213" s="1"/>
      <c r="C213" s="1"/>
      <c r="D213" s="1"/>
      <c r="E213" s="1"/>
      <c r="F213" s="1"/>
      <c r="G213" s="1"/>
      <c r="H213" s="1"/>
      <c r="I213" s="1"/>
      <c r="J213" s="39"/>
      <c r="K213" s="39"/>
      <c r="L213" s="49"/>
      <c r="M213" s="39"/>
      <c r="N213" s="44"/>
      <c r="O213" s="36"/>
      <c r="P213" s="37"/>
      <c r="Q213" s="35"/>
      <c r="R213" s="36"/>
      <c r="S213" s="38"/>
      <c r="T213" s="35"/>
      <c r="U213" s="36"/>
      <c r="V213" s="38"/>
      <c r="W213" s="35"/>
      <c r="X213" s="36"/>
      <c r="Y213" s="35"/>
      <c r="Z213" s="36"/>
      <c r="AA213" s="35"/>
      <c r="AB213" s="36"/>
      <c r="AC213" s="35"/>
      <c r="AD213" s="36"/>
      <c r="AE213" s="38"/>
      <c r="AF213" s="35"/>
      <c r="AG213" s="35"/>
      <c r="AH213" s="35"/>
      <c r="AI213" s="35"/>
      <c r="AJ213" s="35"/>
      <c r="AK213" s="43"/>
      <c r="AL213" s="35"/>
    </row>
    <row r="214" spans="1:38" ht="24.75" customHeight="1" x14ac:dyDescent="0.25">
      <c r="A214" s="10"/>
      <c r="B214" s="1"/>
      <c r="C214" s="1"/>
      <c r="D214" s="1"/>
      <c r="E214" s="1"/>
      <c r="F214" s="1"/>
      <c r="G214" s="1"/>
      <c r="H214" s="1"/>
      <c r="I214" s="1"/>
      <c r="J214" s="39"/>
      <c r="K214" s="39"/>
      <c r="L214" s="49"/>
      <c r="M214" s="39"/>
      <c r="N214" s="44"/>
      <c r="O214" s="36"/>
      <c r="P214" s="37"/>
      <c r="Q214" s="35"/>
      <c r="R214" s="36"/>
      <c r="S214" s="38"/>
      <c r="T214" s="35"/>
      <c r="U214" s="36"/>
      <c r="V214" s="38"/>
      <c r="W214" s="35"/>
      <c r="X214" s="36"/>
      <c r="Y214" s="35"/>
      <c r="Z214" s="36"/>
      <c r="AA214" s="35"/>
      <c r="AB214" s="36"/>
      <c r="AC214" s="35"/>
      <c r="AD214" s="36"/>
      <c r="AE214" s="38"/>
      <c r="AF214" s="35"/>
      <c r="AG214" s="35"/>
      <c r="AH214" s="35"/>
      <c r="AI214" s="35"/>
      <c r="AJ214" s="35"/>
      <c r="AK214" s="43"/>
      <c r="AL214" s="35"/>
    </row>
    <row r="215" spans="1:38" ht="24.75" customHeight="1" x14ac:dyDescent="0.25">
      <c r="A215" s="10"/>
      <c r="B215" s="1"/>
      <c r="C215" s="1"/>
      <c r="D215" s="1"/>
      <c r="E215" s="1"/>
      <c r="F215" s="1"/>
      <c r="G215" s="1"/>
      <c r="H215" s="1"/>
      <c r="I215" s="1"/>
      <c r="J215" s="39"/>
      <c r="K215" s="39"/>
      <c r="L215" s="49"/>
      <c r="M215" s="39"/>
      <c r="N215" s="44"/>
      <c r="O215" s="36"/>
      <c r="P215" s="37"/>
      <c r="Q215" s="35"/>
      <c r="R215" s="36"/>
      <c r="S215" s="38"/>
      <c r="T215" s="35"/>
      <c r="U215" s="36"/>
      <c r="V215" s="38"/>
      <c r="W215" s="35"/>
      <c r="X215" s="36"/>
      <c r="Y215" s="35"/>
      <c r="Z215" s="36"/>
      <c r="AA215" s="35"/>
      <c r="AB215" s="36"/>
      <c r="AC215" s="35"/>
      <c r="AD215" s="36"/>
      <c r="AE215" s="38"/>
      <c r="AF215" s="35"/>
      <c r="AG215" s="35"/>
      <c r="AH215" s="35"/>
      <c r="AI215" s="35"/>
      <c r="AJ215" s="35"/>
      <c r="AK215" s="43"/>
      <c r="AL215" s="35"/>
    </row>
    <row r="216" spans="1:38" ht="24.75" customHeight="1" x14ac:dyDescent="0.25">
      <c r="A216" s="10"/>
      <c r="B216" s="1"/>
      <c r="C216" s="1"/>
      <c r="D216" s="1"/>
      <c r="E216" s="1"/>
      <c r="F216" s="1"/>
      <c r="G216" s="1"/>
      <c r="H216" s="1"/>
      <c r="I216" s="1"/>
      <c r="J216" s="39"/>
      <c r="K216" s="39"/>
      <c r="L216" s="49"/>
      <c r="M216" s="39"/>
      <c r="N216" s="44"/>
      <c r="O216" s="36"/>
      <c r="P216" s="37"/>
      <c r="Q216" s="35"/>
      <c r="R216" s="36"/>
      <c r="S216" s="38"/>
      <c r="T216" s="35"/>
      <c r="U216" s="36"/>
      <c r="V216" s="38"/>
      <c r="W216" s="35"/>
      <c r="X216" s="36"/>
      <c r="Y216" s="35"/>
      <c r="Z216" s="36"/>
      <c r="AA216" s="35"/>
      <c r="AB216" s="36"/>
      <c r="AC216" s="35"/>
      <c r="AD216" s="36"/>
      <c r="AE216" s="38"/>
      <c r="AF216" s="35"/>
      <c r="AG216" s="35"/>
      <c r="AH216" s="35"/>
      <c r="AI216" s="35"/>
      <c r="AJ216" s="35"/>
      <c r="AK216" s="43"/>
      <c r="AL216" s="35"/>
    </row>
    <row r="217" spans="1:38" ht="24.75" customHeight="1" x14ac:dyDescent="0.25">
      <c r="A217" s="10"/>
      <c r="B217" s="1"/>
      <c r="C217" s="1"/>
      <c r="D217" s="1"/>
      <c r="E217" s="1"/>
      <c r="F217" s="1"/>
      <c r="G217" s="1"/>
      <c r="H217" s="1"/>
      <c r="I217" s="1"/>
      <c r="J217" s="39"/>
      <c r="K217" s="39"/>
      <c r="L217" s="49"/>
      <c r="M217" s="39"/>
      <c r="N217" s="44"/>
      <c r="O217" s="36"/>
      <c r="P217" s="37"/>
      <c r="Q217" s="35"/>
      <c r="R217" s="36"/>
      <c r="S217" s="38"/>
      <c r="T217" s="35"/>
      <c r="U217" s="36"/>
      <c r="V217" s="38"/>
      <c r="W217" s="35"/>
      <c r="X217" s="36"/>
      <c r="Y217" s="35"/>
      <c r="Z217" s="36"/>
      <c r="AA217" s="35"/>
      <c r="AB217" s="36"/>
      <c r="AC217" s="35"/>
      <c r="AD217" s="36"/>
      <c r="AE217" s="38"/>
      <c r="AF217" s="35"/>
      <c r="AG217" s="35"/>
      <c r="AH217" s="35"/>
      <c r="AI217" s="35"/>
      <c r="AJ217" s="35"/>
      <c r="AK217" s="43"/>
      <c r="AL217" s="35"/>
    </row>
    <row r="218" spans="1:38" ht="24.75" customHeight="1" x14ac:dyDescent="0.25">
      <c r="A218" s="10"/>
      <c r="B218" s="1"/>
      <c r="C218" s="1"/>
      <c r="D218" s="1"/>
      <c r="E218" s="1"/>
      <c r="F218" s="1"/>
      <c r="G218" s="1"/>
      <c r="H218" s="1"/>
      <c r="I218" s="1"/>
      <c r="J218" s="39"/>
      <c r="K218" s="39"/>
      <c r="L218" s="49"/>
      <c r="M218" s="39"/>
      <c r="N218" s="44"/>
      <c r="O218" s="36"/>
      <c r="P218" s="37"/>
      <c r="Q218" s="35"/>
      <c r="R218" s="36"/>
      <c r="S218" s="38"/>
      <c r="T218" s="35"/>
      <c r="U218" s="36"/>
      <c r="V218" s="38"/>
      <c r="W218" s="35"/>
      <c r="X218" s="36"/>
      <c r="Y218" s="35"/>
      <c r="Z218" s="36"/>
      <c r="AA218" s="35"/>
      <c r="AB218" s="36"/>
      <c r="AC218" s="35"/>
      <c r="AD218" s="36"/>
      <c r="AE218" s="38"/>
      <c r="AF218" s="35"/>
      <c r="AG218" s="35"/>
      <c r="AH218" s="35"/>
      <c r="AI218" s="35"/>
      <c r="AJ218" s="35"/>
      <c r="AK218" s="43"/>
      <c r="AL218" s="35"/>
    </row>
    <row r="219" spans="1:38" ht="24.75" customHeight="1" x14ac:dyDescent="0.25">
      <c r="A219" s="10"/>
      <c r="B219" s="1"/>
      <c r="C219" s="1"/>
      <c r="D219" s="1"/>
      <c r="E219" s="1"/>
      <c r="F219" s="1"/>
      <c r="G219" s="1"/>
      <c r="H219" s="1"/>
      <c r="I219" s="1"/>
      <c r="J219" s="39"/>
      <c r="K219" s="39"/>
      <c r="L219" s="49"/>
      <c r="M219" s="39"/>
      <c r="N219" s="44"/>
      <c r="O219" s="36"/>
      <c r="P219" s="37"/>
      <c r="Q219" s="35"/>
      <c r="R219" s="36"/>
      <c r="S219" s="38"/>
      <c r="T219" s="35"/>
      <c r="U219" s="36"/>
      <c r="V219" s="38"/>
      <c r="W219" s="35"/>
      <c r="X219" s="36"/>
      <c r="Y219" s="35"/>
      <c r="Z219" s="36"/>
      <c r="AA219" s="35"/>
      <c r="AB219" s="36"/>
      <c r="AC219" s="35"/>
      <c r="AD219" s="36"/>
      <c r="AE219" s="38"/>
      <c r="AF219" s="35"/>
      <c r="AG219" s="35"/>
      <c r="AH219" s="35"/>
      <c r="AI219" s="35"/>
      <c r="AJ219" s="35"/>
      <c r="AK219" s="43"/>
      <c r="AL219" s="35"/>
    </row>
    <row r="220" spans="1:38" ht="24.75" customHeight="1" x14ac:dyDescent="0.25">
      <c r="A220" s="10"/>
      <c r="B220" s="1"/>
      <c r="C220" s="1"/>
      <c r="D220" s="1"/>
      <c r="E220" s="1"/>
      <c r="F220" s="1"/>
      <c r="G220" s="1"/>
      <c r="H220" s="1"/>
      <c r="I220" s="1"/>
      <c r="J220" s="39"/>
      <c r="K220" s="39"/>
      <c r="L220" s="49"/>
      <c r="M220" s="39"/>
      <c r="N220" s="44"/>
      <c r="O220" s="36"/>
      <c r="P220" s="37"/>
      <c r="Q220" s="35"/>
      <c r="R220" s="36"/>
      <c r="S220" s="38"/>
      <c r="T220" s="35"/>
      <c r="U220" s="36"/>
      <c r="V220" s="38"/>
      <c r="W220" s="35"/>
      <c r="X220" s="36"/>
      <c r="Y220" s="35"/>
      <c r="Z220" s="36"/>
      <c r="AA220" s="35"/>
      <c r="AB220" s="36"/>
      <c r="AC220" s="35"/>
      <c r="AD220" s="36"/>
      <c r="AE220" s="38"/>
      <c r="AF220" s="35"/>
      <c r="AG220" s="35"/>
      <c r="AH220" s="35"/>
      <c r="AI220" s="35"/>
      <c r="AJ220" s="35"/>
      <c r="AK220" s="43"/>
      <c r="AL220" s="35"/>
    </row>
    <row r="221" spans="1:38" ht="24.75" customHeight="1" x14ac:dyDescent="0.25">
      <c r="A221" s="10"/>
      <c r="B221" s="1"/>
      <c r="C221" s="1"/>
      <c r="D221" s="1"/>
      <c r="E221" s="1"/>
      <c r="F221" s="1"/>
      <c r="G221" s="1"/>
      <c r="H221" s="1"/>
      <c r="I221" s="1"/>
      <c r="J221" s="39"/>
      <c r="K221" s="39"/>
      <c r="L221" s="49"/>
      <c r="M221" s="39"/>
      <c r="N221" s="44"/>
      <c r="O221" s="36"/>
      <c r="P221" s="37"/>
      <c r="Q221" s="35"/>
      <c r="R221" s="36"/>
      <c r="S221" s="38"/>
      <c r="T221" s="35"/>
      <c r="U221" s="36"/>
      <c r="V221" s="38"/>
      <c r="W221" s="35"/>
      <c r="X221" s="36"/>
      <c r="Y221" s="35"/>
      <c r="Z221" s="36"/>
      <c r="AA221" s="35"/>
      <c r="AB221" s="36"/>
      <c r="AC221" s="35"/>
      <c r="AD221" s="36"/>
      <c r="AE221" s="38"/>
      <c r="AF221" s="35"/>
      <c r="AG221" s="35"/>
      <c r="AH221" s="35"/>
      <c r="AI221" s="35"/>
      <c r="AJ221" s="35"/>
      <c r="AK221" s="43"/>
      <c r="AL221" s="35"/>
    </row>
    <row r="222" spans="1:38" ht="24.75" customHeight="1" x14ac:dyDescent="0.25">
      <c r="A222" s="10"/>
      <c r="B222" s="1"/>
      <c r="C222" s="1"/>
      <c r="D222" s="1"/>
      <c r="E222" s="1"/>
      <c r="F222" s="1"/>
      <c r="G222" s="1"/>
      <c r="H222" s="1"/>
      <c r="I222" s="1"/>
      <c r="J222" s="39"/>
      <c r="K222" s="39"/>
      <c r="L222" s="49"/>
      <c r="M222" s="39"/>
      <c r="N222" s="44"/>
      <c r="O222" s="36"/>
      <c r="P222" s="37"/>
      <c r="Q222" s="35"/>
      <c r="R222" s="36"/>
      <c r="S222" s="38"/>
      <c r="T222" s="35"/>
      <c r="U222" s="36"/>
      <c r="V222" s="38"/>
      <c r="W222" s="35"/>
      <c r="X222" s="36"/>
      <c r="Y222" s="35"/>
      <c r="Z222" s="36"/>
      <c r="AA222" s="35"/>
      <c r="AB222" s="36"/>
      <c r="AC222" s="35"/>
      <c r="AD222" s="36"/>
      <c r="AE222" s="38"/>
      <c r="AF222" s="35"/>
      <c r="AG222" s="35"/>
      <c r="AH222" s="35"/>
      <c r="AI222" s="35"/>
      <c r="AJ222" s="35"/>
      <c r="AK222" s="43"/>
      <c r="AL222" s="35"/>
    </row>
    <row r="223" spans="1:38" ht="24.75" customHeight="1" x14ac:dyDescent="0.25">
      <c r="A223" s="10"/>
      <c r="B223" s="1"/>
      <c r="C223" s="1"/>
      <c r="D223" s="1"/>
      <c r="E223" s="1"/>
      <c r="F223" s="1"/>
      <c r="G223" s="1"/>
      <c r="H223" s="1"/>
      <c r="I223" s="1"/>
      <c r="J223" s="39"/>
      <c r="K223" s="39"/>
      <c r="L223" s="49"/>
      <c r="M223" s="39"/>
      <c r="N223" s="44"/>
      <c r="O223" s="36"/>
      <c r="P223" s="37"/>
      <c r="Q223" s="35"/>
      <c r="R223" s="36"/>
      <c r="S223" s="38"/>
      <c r="T223" s="35"/>
      <c r="U223" s="36"/>
      <c r="V223" s="38"/>
      <c r="W223" s="35"/>
      <c r="X223" s="36"/>
      <c r="Y223" s="35"/>
      <c r="Z223" s="36"/>
      <c r="AA223" s="35"/>
      <c r="AB223" s="36"/>
      <c r="AC223" s="35"/>
      <c r="AD223" s="36"/>
      <c r="AE223" s="38"/>
      <c r="AF223" s="35"/>
      <c r="AG223" s="35"/>
      <c r="AH223" s="35"/>
      <c r="AI223" s="35"/>
      <c r="AJ223" s="35"/>
      <c r="AK223" s="43"/>
      <c r="AL223" s="35"/>
    </row>
    <row r="224" spans="1:38" ht="24.75" customHeight="1" x14ac:dyDescent="0.25">
      <c r="A224" s="10"/>
      <c r="B224" s="1"/>
      <c r="C224" s="1"/>
      <c r="D224" s="1"/>
      <c r="E224" s="1"/>
      <c r="F224" s="1"/>
      <c r="G224" s="1"/>
      <c r="H224" s="1"/>
      <c r="I224" s="1"/>
      <c r="J224" s="39"/>
      <c r="K224" s="39"/>
      <c r="L224" s="49"/>
      <c r="M224" s="39"/>
      <c r="N224" s="44"/>
      <c r="O224" s="36"/>
      <c r="P224" s="37"/>
      <c r="Q224" s="35"/>
      <c r="R224" s="36"/>
      <c r="S224" s="38"/>
      <c r="T224" s="35"/>
      <c r="U224" s="36"/>
      <c r="V224" s="38"/>
      <c r="W224" s="35"/>
      <c r="X224" s="36"/>
      <c r="Y224" s="35"/>
      <c r="Z224" s="36"/>
      <c r="AA224" s="35"/>
      <c r="AB224" s="36"/>
      <c r="AC224" s="35"/>
      <c r="AD224" s="36"/>
      <c r="AE224" s="38"/>
      <c r="AF224" s="35"/>
      <c r="AG224" s="35"/>
      <c r="AH224" s="35"/>
      <c r="AI224" s="35"/>
      <c r="AJ224" s="35"/>
      <c r="AK224" s="43"/>
      <c r="AL224" s="35"/>
    </row>
    <row r="225" spans="1:38" ht="24.75" customHeight="1" x14ac:dyDescent="0.25">
      <c r="A225" s="10"/>
      <c r="B225" s="1"/>
      <c r="C225" s="1"/>
      <c r="D225" s="1"/>
      <c r="E225" s="1"/>
      <c r="F225" s="1"/>
      <c r="G225" s="1"/>
      <c r="H225" s="1"/>
      <c r="I225" s="1"/>
      <c r="J225" s="39"/>
      <c r="K225" s="39"/>
      <c r="L225" s="49"/>
      <c r="M225" s="39"/>
      <c r="N225" s="44"/>
      <c r="O225" s="36"/>
      <c r="P225" s="37"/>
      <c r="Q225" s="35"/>
      <c r="R225" s="36"/>
      <c r="S225" s="38"/>
      <c r="T225" s="35"/>
      <c r="U225" s="36"/>
      <c r="V225" s="38"/>
      <c r="W225" s="35"/>
      <c r="X225" s="36"/>
      <c r="Y225" s="35"/>
      <c r="Z225" s="36"/>
      <c r="AA225" s="35"/>
      <c r="AB225" s="36"/>
      <c r="AC225" s="35"/>
      <c r="AD225" s="36"/>
      <c r="AE225" s="38"/>
      <c r="AF225" s="35"/>
      <c r="AG225" s="35"/>
      <c r="AH225" s="35"/>
      <c r="AI225" s="35"/>
      <c r="AJ225" s="35"/>
      <c r="AK225" s="43"/>
      <c r="AL225" s="35"/>
    </row>
    <row r="226" spans="1:38" ht="24.75" customHeight="1" x14ac:dyDescent="0.25">
      <c r="A226" s="10"/>
      <c r="B226" s="1"/>
      <c r="C226" s="1"/>
      <c r="D226" s="1"/>
      <c r="E226" s="1"/>
      <c r="F226" s="1"/>
      <c r="G226" s="1"/>
      <c r="H226" s="1"/>
      <c r="I226" s="1"/>
      <c r="J226" s="39"/>
      <c r="K226" s="39"/>
      <c r="L226" s="49"/>
      <c r="M226" s="39"/>
      <c r="N226" s="44"/>
      <c r="O226" s="36"/>
      <c r="P226" s="37"/>
      <c r="Q226" s="35"/>
      <c r="R226" s="36"/>
      <c r="S226" s="38"/>
      <c r="T226" s="35"/>
      <c r="U226" s="36"/>
      <c r="V226" s="38"/>
      <c r="W226" s="35"/>
      <c r="X226" s="36"/>
      <c r="Y226" s="35"/>
      <c r="Z226" s="36"/>
      <c r="AA226" s="35"/>
      <c r="AB226" s="36"/>
      <c r="AC226" s="35"/>
      <c r="AD226" s="36"/>
      <c r="AE226" s="38"/>
      <c r="AF226" s="35"/>
      <c r="AG226" s="35"/>
      <c r="AH226" s="35"/>
      <c r="AI226" s="35"/>
      <c r="AJ226" s="35"/>
      <c r="AK226" s="43"/>
      <c r="AL226" s="35"/>
    </row>
    <row r="227" spans="1:38" ht="24.75" customHeight="1" x14ac:dyDescent="0.25">
      <c r="A227" s="10"/>
      <c r="B227" s="1"/>
      <c r="C227" s="1"/>
      <c r="D227" s="1"/>
      <c r="E227" s="1"/>
      <c r="F227" s="1"/>
      <c r="G227" s="1"/>
      <c r="H227" s="1"/>
      <c r="I227" s="1"/>
      <c r="J227" s="39"/>
      <c r="K227" s="39"/>
      <c r="L227" s="49"/>
      <c r="M227" s="39"/>
      <c r="N227" s="44"/>
      <c r="O227" s="36"/>
      <c r="P227" s="37"/>
      <c r="Q227" s="35"/>
      <c r="R227" s="36"/>
      <c r="S227" s="38"/>
      <c r="T227" s="35"/>
      <c r="U227" s="36"/>
      <c r="V227" s="38"/>
      <c r="W227" s="35"/>
      <c r="X227" s="36"/>
      <c r="Y227" s="35"/>
      <c r="Z227" s="36"/>
      <c r="AA227" s="35"/>
      <c r="AB227" s="36"/>
      <c r="AC227" s="35"/>
      <c r="AD227" s="36"/>
      <c r="AE227" s="38"/>
      <c r="AF227" s="35"/>
      <c r="AG227" s="35"/>
      <c r="AH227" s="35"/>
      <c r="AI227" s="35"/>
      <c r="AJ227" s="35"/>
      <c r="AK227" s="43"/>
      <c r="AL227" s="35"/>
    </row>
    <row r="228" spans="1:38" ht="24.75" customHeight="1" x14ac:dyDescent="0.25">
      <c r="A228" s="10"/>
      <c r="B228" s="1"/>
      <c r="C228" s="1"/>
      <c r="D228" s="1"/>
      <c r="E228" s="1"/>
      <c r="F228" s="1"/>
      <c r="G228" s="1"/>
      <c r="H228" s="1"/>
      <c r="I228" s="1"/>
      <c r="J228" s="39"/>
      <c r="K228" s="39"/>
      <c r="L228" s="49"/>
      <c r="M228" s="39"/>
      <c r="N228" s="44"/>
      <c r="O228" s="36"/>
      <c r="P228" s="37"/>
      <c r="Q228" s="35"/>
      <c r="R228" s="36"/>
      <c r="S228" s="38"/>
      <c r="T228" s="35"/>
      <c r="U228" s="36"/>
      <c r="V228" s="38"/>
      <c r="W228" s="35"/>
      <c r="X228" s="36"/>
      <c r="Y228" s="35"/>
      <c r="Z228" s="36"/>
      <c r="AA228" s="35"/>
      <c r="AB228" s="36"/>
      <c r="AC228" s="35"/>
      <c r="AD228" s="36"/>
      <c r="AE228" s="38"/>
      <c r="AF228" s="35"/>
      <c r="AG228" s="35"/>
      <c r="AH228" s="35"/>
      <c r="AI228" s="35"/>
      <c r="AJ228" s="35"/>
      <c r="AK228" s="43"/>
      <c r="AL228" s="35"/>
    </row>
    <row r="229" spans="1:38" ht="24.75" customHeight="1" x14ac:dyDescent="0.25">
      <c r="A229" s="10"/>
      <c r="B229" s="1"/>
      <c r="C229" s="1"/>
      <c r="D229" s="1"/>
      <c r="E229" s="1"/>
      <c r="F229" s="1"/>
      <c r="G229" s="1"/>
      <c r="H229" s="1"/>
      <c r="I229" s="1"/>
      <c r="J229" s="39"/>
      <c r="K229" s="39"/>
      <c r="L229" s="49"/>
      <c r="M229" s="39"/>
      <c r="N229" s="44"/>
      <c r="O229" s="36"/>
      <c r="P229" s="37"/>
      <c r="Q229" s="35"/>
      <c r="R229" s="36"/>
      <c r="S229" s="38"/>
      <c r="T229" s="35"/>
      <c r="U229" s="36"/>
      <c r="V229" s="38"/>
      <c r="W229" s="35"/>
      <c r="X229" s="36"/>
      <c r="Y229" s="35"/>
      <c r="Z229" s="36"/>
      <c r="AA229" s="35"/>
      <c r="AB229" s="36"/>
      <c r="AC229" s="35"/>
      <c r="AD229" s="36"/>
      <c r="AE229" s="38"/>
      <c r="AF229" s="35"/>
      <c r="AG229" s="35"/>
      <c r="AH229" s="35"/>
      <c r="AI229" s="35"/>
      <c r="AJ229" s="35"/>
      <c r="AK229" s="43"/>
      <c r="AL229" s="35"/>
    </row>
    <row r="230" spans="1:38" ht="24.75" customHeight="1" x14ac:dyDescent="0.25">
      <c r="A230" s="10"/>
      <c r="B230" s="1"/>
      <c r="C230" s="1"/>
      <c r="D230" s="1"/>
      <c r="E230" s="1"/>
      <c r="F230" s="1"/>
      <c r="G230" s="1"/>
      <c r="H230" s="1"/>
      <c r="I230" s="1"/>
      <c r="J230" s="39"/>
      <c r="K230" s="39"/>
      <c r="L230" s="49"/>
      <c r="M230" s="39"/>
      <c r="N230" s="44"/>
      <c r="O230" s="36"/>
      <c r="P230" s="37"/>
      <c r="Q230" s="35"/>
      <c r="R230" s="36"/>
      <c r="S230" s="38"/>
      <c r="T230" s="35"/>
      <c r="U230" s="36"/>
      <c r="V230" s="38"/>
      <c r="W230" s="35"/>
      <c r="X230" s="36"/>
      <c r="Y230" s="35"/>
      <c r="Z230" s="36"/>
      <c r="AA230" s="35"/>
      <c r="AB230" s="36"/>
      <c r="AC230" s="35"/>
      <c r="AD230" s="36"/>
      <c r="AE230" s="38"/>
      <c r="AF230" s="35"/>
      <c r="AG230" s="35"/>
      <c r="AH230" s="35"/>
      <c r="AI230" s="35"/>
      <c r="AJ230" s="35"/>
      <c r="AK230" s="43"/>
      <c r="AL230" s="35"/>
    </row>
    <row r="231" spans="1:38" ht="24.75" customHeight="1" x14ac:dyDescent="0.25">
      <c r="A231" s="10"/>
      <c r="B231" s="1"/>
      <c r="C231" s="1"/>
      <c r="D231" s="1"/>
      <c r="E231" s="1"/>
      <c r="F231" s="1"/>
      <c r="G231" s="1"/>
      <c r="H231" s="1"/>
      <c r="I231" s="1"/>
      <c r="J231" s="39"/>
      <c r="K231" s="39"/>
      <c r="L231" s="49"/>
      <c r="M231" s="39"/>
      <c r="N231" s="44"/>
      <c r="O231" s="36"/>
      <c r="P231" s="37"/>
      <c r="Q231" s="35"/>
      <c r="R231" s="36"/>
      <c r="S231" s="38"/>
      <c r="T231" s="35"/>
      <c r="U231" s="36"/>
      <c r="V231" s="38"/>
      <c r="W231" s="35"/>
      <c r="X231" s="36"/>
      <c r="Y231" s="35"/>
      <c r="Z231" s="36"/>
      <c r="AA231" s="35"/>
      <c r="AB231" s="36"/>
      <c r="AC231" s="35"/>
      <c r="AD231" s="36"/>
      <c r="AE231" s="38"/>
      <c r="AF231" s="35"/>
      <c r="AG231" s="35"/>
      <c r="AH231" s="35"/>
      <c r="AI231" s="35"/>
      <c r="AJ231" s="35"/>
      <c r="AK231" s="43"/>
      <c r="AL231" s="35"/>
    </row>
    <row r="232" spans="1:38" ht="24.75" customHeight="1" x14ac:dyDescent="0.25">
      <c r="A232" s="10"/>
      <c r="B232" s="1"/>
      <c r="C232" s="1"/>
      <c r="D232" s="1"/>
      <c r="E232" s="1"/>
      <c r="F232" s="1"/>
      <c r="G232" s="1"/>
      <c r="H232" s="1"/>
      <c r="I232" s="1"/>
      <c r="J232" s="39"/>
      <c r="K232" s="39"/>
      <c r="L232" s="49"/>
      <c r="M232" s="39"/>
      <c r="N232" s="44"/>
      <c r="O232" s="36"/>
      <c r="P232" s="37"/>
      <c r="Q232" s="35"/>
      <c r="R232" s="36"/>
      <c r="S232" s="38"/>
      <c r="T232" s="35"/>
      <c r="U232" s="36"/>
      <c r="V232" s="38"/>
      <c r="W232" s="35"/>
      <c r="X232" s="36"/>
      <c r="Y232" s="35"/>
      <c r="Z232" s="36"/>
      <c r="AA232" s="35"/>
      <c r="AB232" s="36"/>
      <c r="AC232" s="35"/>
      <c r="AD232" s="36"/>
      <c r="AE232" s="38"/>
      <c r="AF232" s="35"/>
      <c r="AG232" s="35"/>
      <c r="AH232" s="35"/>
      <c r="AI232" s="35"/>
      <c r="AJ232" s="35"/>
      <c r="AK232" s="43"/>
      <c r="AL232" s="35"/>
    </row>
    <row r="233" spans="1:38" ht="24.75" customHeight="1" x14ac:dyDescent="0.25">
      <c r="A233" s="10"/>
      <c r="B233" s="1"/>
      <c r="C233" s="1"/>
      <c r="D233" s="1"/>
      <c r="E233" s="1"/>
      <c r="F233" s="1"/>
      <c r="G233" s="1"/>
      <c r="H233" s="1"/>
      <c r="I233" s="1"/>
      <c r="J233" s="39"/>
      <c r="K233" s="39"/>
      <c r="L233" s="49"/>
      <c r="M233" s="39"/>
      <c r="N233" s="44"/>
      <c r="O233" s="36"/>
      <c r="P233" s="37"/>
      <c r="Q233" s="35"/>
      <c r="R233" s="36"/>
      <c r="S233" s="38"/>
      <c r="T233" s="35"/>
      <c r="U233" s="36"/>
      <c r="V233" s="38"/>
      <c r="W233" s="35"/>
      <c r="X233" s="36"/>
      <c r="Y233" s="35"/>
      <c r="Z233" s="36"/>
      <c r="AA233" s="35"/>
      <c r="AB233" s="36"/>
      <c r="AC233" s="35"/>
      <c r="AD233" s="36"/>
      <c r="AE233" s="38"/>
      <c r="AF233" s="35"/>
      <c r="AG233" s="35"/>
      <c r="AH233" s="35"/>
      <c r="AI233" s="35"/>
      <c r="AJ233" s="35"/>
      <c r="AK233" s="43"/>
      <c r="AL233" s="35"/>
    </row>
    <row r="234" spans="1:38" ht="24.75" customHeight="1" x14ac:dyDescent="0.25">
      <c r="A234" s="10"/>
      <c r="B234" s="1"/>
      <c r="C234" s="1"/>
      <c r="D234" s="1"/>
      <c r="E234" s="1"/>
      <c r="F234" s="1"/>
      <c r="G234" s="1"/>
      <c r="H234" s="1"/>
      <c r="I234" s="1"/>
      <c r="J234" s="39"/>
      <c r="K234" s="39"/>
      <c r="L234" s="49"/>
      <c r="M234" s="39"/>
      <c r="N234" s="44"/>
      <c r="O234" s="36"/>
      <c r="P234" s="37"/>
      <c r="Q234" s="35"/>
      <c r="R234" s="36"/>
      <c r="S234" s="38"/>
      <c r="T234" s="35"/>
      <c r="U234" s="36"/>
      <c r="V234" s="38"/>
      <c r="W234" s="35"/>
      <c r="X234" s="36"/>
      <c r="Y234" s="35"/>
      <c r="Z234" s="36"/>
      <c r="AA234" s="35"/>
      <c r="AB234" s="36"/>
      <c r="AC234" s="35"/>
      <c r="AD234" s="36"/>
      <c r="AE234" s="38"/>
      <c r="AF234" s="35"/>
      <c r="AG234" s="35"/>
      <c r="AH234" s="35"/>
      <c r="AI234" s="35"/>
      <c r="AJ234" s="35"/>
      <c r="AK234" s="43"/>
      <c r="AL234" s="35"/>
    </row>
    <row r="235" spans="1:38" ht="24.75" customHeight="1" x14ac:dyDescent="0.25">
      <c r="A235" s="10"/>
      <c r="B235" s="1"/>
      <c r="C235" s="1"/>
      <c r="D235" s="1"/>
      <c r="E235" s="1"/>
      <c r="F235" s="1"/>
      <c r="G235" s="1"/>
      <c r="H235" s="1"/>
      <c r="I235" s="1"/>
      <c r="J235" s="39"/>
      <c r="K235" s="39"/>
      <c r="L235" s="49"/>
      <c r="M235" s="39"/>
      <c r="N235" s="44"/>
      <c r="O235" s="36"/>
      <c r="P235" s="37"/>
      <c r="Q235" s="35"/>
      <c r="R235" s="36"/>
      <c r="S235" s="38"/>
      <c r="T235" s="35"/>
      <c r="U235" s="36"/>
      <c r="V235" s="38"/>
      <c r="W235" s="35"/>
      <c r="X235" s="36"/>
      <c r="Y235" s="35"/>
      <c r="Z235" s="36"/>
      <c r="AA235" s="35"/>
      <c r="AB235" s="36"/>
      <c r="AC235" s="35"/>
      <c r="AD235" s="36"/>
      <c r="AE235" s="38"/>
      <c r="AF235" s="35"/>
      <c r="AG235" s="35"/>
      <c r="AH235" s="35"/>
      <c r="AI235" s="35"/>
      <c r="AJ235" s="35"/>
      <c r="AK235" s="43"/>
      <c r="AL235" s="35"/>
    </row>
    <row r="236" spans="1:38" ht="24.75" customHeight="1" x14ac:dyDescent="0.25">
      <c r="A236" s="10"/>
      <c r="B236" s="1"/>
      <c r="C236" s="1"/>
      <c r="D236" s="1"/>
      <c r="E236" s="1"/>
      <c r="F236" s="1"/>
      <c r="G236" s="1"/>
      <c r="H236" s="1"/>
      <c r="I236" s="1"/>
      <c r="J236" s="39"/>
      <c r="K236" s="39"/>
      <c r="L236" s="49"/>
      <c r="M236" s="39"/>
      <c r="N236" s="44"/>
      <c r="O236" s="36"/>
      <c r="P236" s="37"/>
      <c r="Q236" s="35"/>
      <c r="R236" s="36"/>
      <c r="S236" s="38"/>
      <c r="T236" s="35"/>
      <c r="U236" s="36"/>
      <c r="V236" s="38"/>
      <c r="W236" s="35"/>
      <c r="X236" s="36"/>
      <c r="Y236" s="35"/>
      <c r="Z236" s="36"/>
      <c r="AA236" s="35"/>
      <c r="AB236" s="36"/>
      <c r="AC236" s="35"/>
      <c r="AD236" s="36"/>
      <c r="AE236" s="38"/>
      <c r="AF236" s="35"/>
      <c r="AG236" s="35"/>
      <c r="AH236" s="35"/>
      <c r="AI236" s="35"/>
      <c r="AJ236" s="35"/>
      <c r="AK236" s="43"/>
      <c r="AL236" s="35"/>
    </row>
    <row r="237" spans="1:38" ht="24.75" customHeight="1" x14ac:dyDescent="0.25">
      <c r="A237" s="10"/>
      <c r="B237" s="1"/>
      <c r="C237" s="1"/>
      <c r="D237" s="1"/>
      <c r="E237" s="1"/>
      <c r="F237" s="1"/>
      <c r="G237" s="1"/>
      <c r="H237" s="1"/>
      <c r="I237" s="1"/>
      <c r="J237" s="39"/>
      <c r="K237" s="39"/>
      <c r="L237" s="49"/>
      <c r="M237" s="39"/>
      <c r="N237" s="44"/>
      <c r="O237" s="36"/>
      <c r="P237" s="37"/>
      <c r="Q237" s="35"/>
      <c r="R237" s="36"/>
      <c r="S237" s="38"/>
      <c r="T237" s="35"/>
      <c r="U237" s="36"/>
      <c r="V237" s="38"/>
      <c r="W237" s="35"/>
      <c r="X237" s="36"/>
      <c r="Y237" s="35"/>
      <c r="Z237" s="36"/>
      <c r="AA237" s="35"/>
      <c r="AB237" s="36"/>
      <c r="AC237" s="35"/>
      <c r="AD237" s="36"/>
      <c r="AE237" s="38"/>
      <c r="AF237" s="35"/>
      <c r="AG237" s="35"/>
      <c r="AH237" s="35"/>
      <c r="AI237" s="35"/>
      <c r="AJ237" s="35"/>
      <c r="AK237" s="43"/>
      <c r="AL237" s="35"/>
    </row>
    <row r="238" spans="1:38" ht="24.75" customHeight="1" x14ac:dyDescent="0.25">
      <c r="A238" s="10"/>
      <c r="B238" s="1"/>
      <c r="C238" s="1"/>
      <c r="D238" s="1"/>
      <c r="E238" s="1"/>
      <c r="F238" s="1"/>
      <c r="G238" s="1"/>
      <c r="H238" s="1"/>
      <c r="I238" s="1"/>
      <c r="J238" s="39"/>
      <c r="K238" s="39"/>
      <c r="L238" s="49"/>
      <c r="M238" s="39"/>
      <c r="N238" s="44"/>
      <c r="O238" s="36"/>
      <c r="P238" s="37"/>
      <c r="Q238" s="35"/>
      <c r="R238" s="36"/>
      <c r="S238" s="38"/>
      <c r="T238" s="35"/>
      <c r="U238" s="36"/>
      <c r="V238" s="38"/>
      <c r="W238" s="35"/>
      <c r="X238" s="36"/>
      <c r="Y238" s="35"/>
      <c r="Z238" s="36"/>
      <c r="AA238" s="35"/>
      <c r="AB238" s="36"/>
      <c r="AC238" s="35"/>
      <c r="AD238" s="36"/>
      <c r="AE238" s="38"/>
      <c r="AF238" s="35"/>
      <c r="AG238" s="35"/>
      <c r="AH238" s="35"/>
      <c r="AI238" s="35"/>
      <c r="AJ238" s="35"/>
      <c r="AK238" s="43"/>
      <c r="AL238" s="35"/>
    </row>
    <row r="239" spans="1:38" ht="24.75" customHeight="1" x14ac:dyDescent="0.25">
      <c r="A239" s="10"/>
      <c r="B239" s="1"/>
      <c r="C239" s="1"/>
      <c r="D239" s="1"/>
      <c r="E239" s="1"/>
      <c r="F239" s="1"/>
      <c r="G239" s="1"/>
      <c r="H239" s="1"/>
      <c r="I239" s="1"/>
      <c r="J239" s="39"/>
      <c r="K239" s="39"/>
      <c r="L239" s="49"/>
      <c r="M239" s="39"/>
      <c r="N239" s="44"/>
      <c r="O239" s="36"/>
      <c r="P239" s="37"/>
      <c r="Q239" s="35"/>
      <c r="R239" s="36"/>
      <c r="S239" s="38"/>
      <c r="T239" s="35"/>
      <c r="U239" s="36"/>
      <c r="V239" s="38"/>
      <c r="W239" s="35"/>
      <c r="X239" s="36"/>
      <c r="Y239" s="35"/>
      <c r="Z239" s="36"/>
      <c r="AA239" s="35"/>
      <c r="AB239" s="36"/>
      <c r="AC239" s="35"/>
      <c r="AD239" s="36"/>
      <c r="AE239" s="38"/>
      <c r="AF239" s="35"/>
      <c r="AG239" s="35"/>
      <c r="AH239" s="35"/>
      <c r="AI239" s="35"/>
      <c r="AJ239" s="35"/>
      <c r="AK239" s="43"/>
      <c r="AL239" s="35"/>
    </row>
    <row r="240" spans="1:38" ht="24.75" customHeight="1" x14ac:dyDescent="0.25">
      <c r="A240" s="10"/>
      <c r="B240" s="1"/>
      <c r="C240" s="1"/>
      <c r="D240" s="1"/>
      <c r="E240" s="1"/>
      <c r="F240" s="1"/>
      <c r="G240" s="1"/>
      <c r="H240" s="1"/>
      <c r="I240" s="1"/>
      <c r="J240" s="39"/>
      <c r="K240" s="39"/>
      <c r="L240" s="49"/>
      <c r="M240" s="39"/>
      <c r="N240" s="44"/>
      <c r="O240" s="36"/>
      <c r="P240" s="37"/>
      <c r="Q240" s="35"/>
      <c r="R240" s="36"/>
      <c r="S240" s="38"/>
      <c r="T240" s="35"/>
      <c r="U240" s="36"/>
      <c r="V240" s="38"/>
      <c r="W240" s="35"/>
      <c r="X240" s="36"/>
      <c r="Y240" s="35"/>
      <c r="Z240" s="36"/>
      <c r="AA240" s="35"/>
      <c r="AB240" s="36"/>
      <c r="AC240" s="35"/>
      <c r="AD240" s="36"/>
      <c r="AE240" s="38"/>
      <c r="AF240" s="35"/>
      <c r="AG240" s="35"/>
      <c r="AH240" s="35"/>
      <c r="AI240" s="35"/>
      <c r="AJ240" s="35"/>
      <c r="AK240" s="43"/>
      <c r="AL240" s="35"/>
    </row>
    <row r="241" spans="1:38" ht="24.75" customHeight="1" x14ac:dyDescent="0.25">
      <c r="A241" s="10"/>
      <c r="B241" s="1"/>
      <c r="C241" s="1"/>
      <c r="D241" s="1"/>
      <c r="E241" s="1"/>
      <c r="F241" s="1"/>
      <c r="G241" s="1"/>
      <c r="H241" s="1"/>
      <c r="I241" s="1"/>
      <c r="J241" s="39"/>
      <c r="K241" s="39"/>
      <c r="L241" s="49"/>
      <c r="M241" s="39"/>
      <c r="N241" s="44"/>
      <c r="O241" s="36"/>
      <c r="P241" s="37"/>
      <c r="Q241" s="35"/>
      <c r="R241" s="36"/>
      <c r="S241" s="38"/>
      <c r="T241" s="35"/>
      <c r="U241" s="36"/>
      <c r="V241" s="38"/>
      <c r="W241" s="35"/>
      <c r="X241" s="36"/>
      <c r="Y241" s="35"/>
      <c r="Z241" s="36"/>
      <c r="AA241" s="35"/>
      <c r="AB241" s="36"/>
      <c r="AC241" s="35"/>
      <c r="AD241" s="36"/>
      <c r="AE241" s="38"/>
      <c r="AF241" s="35"/>
      <c r="AG241" s="35"/>
      <c r="AH241" s="35"/>
      <c r="AI241" s="35"/>
      <c r="AJ241" s="35"/>
      <c r="AK241" s="43"/>
      <c r="AL241" s="35"/>
    </row>
    <row r="242" spans="1:38" ht="24.75" customHeight="1" x14ac:dyDescent="0.25">
      <c r="A242" s="10"/>
      <c r="B242" s="1"/>
      <c r="C242" s="1"/>
      <c r="D242" s="1"/>
      <c r="E242" s="1"/>
      <c r="F242" s="1"/>
      <c r="G242" s="1"/>
      <c r="H242" s="1"/>
      <c r="I242" s="1"/>
      <c r="J242" s="39"/>
      <c r="K242" s="39"/>
      <c r="L242" s="49"/>
      <c r="M242" s="39"/>
      <c r="N242" s="44"/>
      <c r="O242" s="36"/>
      <c r="P242" s="37"/>
      <c r="Q242" s="35"/>
      <c r="R242" s="36"/>
      <c r="S242" s="38"/>
      <c r="T242" s="35"/>
      <c r="U242" s="36"/>
      <c r="V242" s="38"/>
      <c r="W242" s="35"/>
      <c r="X242" s="36"/>
      <c r="Y242" s="35"/>
      <c r="Z242" s="36"/>
      <c r="AA242" s="35"/>
      <c r="AB242" s="36"/>
      <c r="AC242" s="35"/>
      <c r="AD242" s="36"/>
      <c r="AE242" s="38"/>
      <c r="AF242" s="35"/>
      <c r="AG242" s="35"/>
      <c r="AH242" s="35"/>
      <c r="AI242" s="35"/>
      <c r="AJ242" s="35"/>
      <c r="AK242" s="43"/>
      <c r="AL242" s="35"/>
    </row>
    <row r="243" spans="1:38" ht="24.75" customHeight="1" x14ac:dyDescent="0.25">
      <c r="A243" s="10"/>
      <c r="B243" s="1"/>
      <c r="C243" s="1"/>
      <c r="D243" s="1"/>
      <c r="E243" s="1"/>
      <c r="F243" s="1"/>
      <c r="G243" s="1"/>
      <c r="H243" s="1"/>
      <c r="I243" s="1"/>
      <c r="J243" s="39"/>
      <c r="K243" s="39"/>
      <c r="L243" s="49"/>
      <c r="M243" s="39"/>
      <c r="N243" s="44"/>
      <c r="O243" s="36"/>
      <c r="P243" s="37"/>
      <c r="Q243" s="35"/>
      <c r="R243" s="36"/>
      <c r="S243" s="38"/>
      <c r="T243" s="35"/>
      <c r="U243" s="36"/>
      <c r="V243" s="38"/>
      <c r="W243" s="35"/>
      <c r="X243" s="36"/>
      <c r="Y243" s="35"/>
      <c r="Z243" s="36"/>
      <c r="AA243" s="35"/>
      <c r="AB243" s="36"/>
      <c r="AC243" s="35"/>
      <c r="AD243" s="36"/>
      <c r="AE243" s="38"/>
      <c r="AF243" s="35"/>
      <c r="AG243" s="35"/>
      <c r="AH243" s="35"/>
      <c r="AI243" s="35"/>
      <c r="AJ243" s="35"/>
      <c r="AK243" s="43"/>
      <c r="AL243" s="35"/>
    </row>
    <row r="244" spans="1:38" ht="24.75" customHeight="1" x14ac:dyDescent="0.25">
      <c r="A244" s="10"/>
      <c r="B244" s="1"/>
      <c r="C244" s="1"/>
      <c r="D244" s="1"/>
      <c r="E244" s="1"/>
      <c r="F244" s="1"/>
      <c r="G244" s="1"/>
      <c r="H244" s="1"/>
      <c r="I244" s="1"/>
      <c r="J244" s="39"/>
      <c r="K244" s="39"/>
      <c r="L244" s="49"/>
      <c r="M244" s="39"/>
      <c r="N244" s="44"/>
      <c r="O244" s="36"/>
      <c r="P244" s="37"/>
      <c r="Q244" s="35"/>
      <c r="R244" s="36"/>
      <c r="S244" s="38"/>
      <c r="T244" s="35"/>
      <c r="U244" s="36"/>
      <c r="V244" s="38"/>
      <c r="W244" s="35"/>
      <c r="X244" s="36"/>
      <c r="Y244" s="35"/>
      <c r="Z244" s="36"/>
      <c r="AA244" s="35"/>
      <c r="AB244" s="36"/>
      <c r="AC244" s="35"/>
      <c r="AD244" s="36"/>
      <c r="AE244" s="38"/>
      <c r="AF244" s="35"/>
      <c r="AG244" s="35"/>
      <c r="AH244" s="35"/>
      <c r="AI244" s="35"/>
      <c r="AJ244" s="35"/>
      <c r="AK244" s="43"/>
      <c r="AL244" s="35"/>
    </row>
    <row r="245" spans="1:38" ht="24.75" customHeight="1" x14ac:dyDescent="0.25">
      <c r="A245" s="10"/>
      <c r="B245" s="1"/>
      <c r="C245" s="1"/>
      <c r="D245" s="1"/>
      <c r="E245" s="1"/>
      <c r="F245" s="1"/>
      <c r="G245" s="1"/>
      <c r="H245" s="1"/>
      <c r="I245" s="1"/>
      <c r="J245" s="39"/>
      <c r="K245" s="39"/>
      <c r="L245" s="49"/>
      <c r="M245" s="39"/>
      <c r="N245" s="44"/>
      <c r="O245" s="36"/>
      <c r="P245" s="37"/>
      <c r="Q245" s="35"/>
      <c r="R245" s="36"/>
      <c r="S245" s="38"/>
      <c r="T245" s="35"/>
      <c r="U245" s="36"/>
      <c r="V245" s="38"/>
      <c r="W245" s="35"/>
      <c r="X245" s="36"/>
      <c r="Y245" s="35"/>
      <c r="Z245" s="36"/>
      <c r="AA245" s="35"/>
      <c r="AB245" s="36"/>
      <c r="AC245" s="35"/>
      <c r="AD245" s="36"/>
      <c r="AE245" s="38"/>
      <c r="AF245" s="35"/>
      <c r="AG245" s="35"/>
      <c r="AH245" s="35"/>
      <c r="AI245" s="35"/>
      <c r="AJ245" s="35"/>
      <c r="AK245" s="43"/>
      <c r="AL245" s="35"/>
    </row>
    <row r="246" spans="1:38" ht="24.75" customHeight="1" x14ac:dyDescent="0.25">
      <c r="A246" s="10"/>
      <c r="B246" s="1"/>
      <c r="C246" s="1"/>
      <c r="D246" s="1"/>
      <c r="E246" s="1"/>
      <c r="F246" s="1"/>
      <c r="G246" s="1"/>
      <c r="H246" s="1"/>
      <c r="I246" s="1"/>
      <c r="J246" s="39"/>
      <c r="K246" s="39"/>
      <c r="L246" s="49"/>
      <c r="M246" s="39"/>
      <c r="N246" s="44"/>
      <c r="O246" s="36"/>
      <c r="P246" s="37"/>
      <c r="Q246" s="35"/>
      <c r="R246" s="36"/>
      <c r="S246" s="38"/>
      <c r="T246" s="35"/>
      <c r="U246" s="36"/>
      <c r="V246" s="38"/>
      <c r="W246" s="35"/>
      <c r="X246" s="36"/>
      <c r="Y246" s="35"/>
      <c r="Z246" s="36"/>
      <c r="AA246" s="35"/>
      <c r="AB246" s="36"/>
      <c r="AC246" s="35"/>
      <c r="AD246" s="36"/>
      <c r="AE246" s="38"/>
      <c r="AF246" s="35"/>
      <c r="AG246" s="35"/>
      <c r="AH246" s="35"/>
      <c r="AI246" s="35"/>
      <c r="AJ246" s="35"/>
      <c r="AK246" s="43"/>
      <c r="AL246" s="35"/>
    </row>
    <row r="247" spans="1:38" ht="24.75" customHeight="1" x14ac:dyDescent="0.25">
      <c r="A247" s="10"/>
      <c r="B247" s="1"/>
      <c r="C247" s="1"/>
      <c r="D247" s="1"/>
      <c r="E247" s="1"/>
      <c r="F247" s="1"/>
      <c r="G247" s="1"/>
      <c r="H247" s="1"/>
      <c r="I247" s="1"/>
      <c r="J247" s="39"/>
      <c r="K247" s="39"/>
      <c r="L247" s="49"/>
      <c r="M247" s="39"/>
      <c r="N247" s="44"/>
      <c r="O247" s="36"/>
      <c r="P247" s="37"/>
      <c r="Q247" s="35"/>
      <c r="R247" s="36"/>
      <c r="S247" s="38"/>
      <c r="T247" s="35"/>
      <c r="U247" s="36"/>
      <c r="V247" s="38"/>
      <c r="W247" s="35"/>
      <c r="X247" s="36"/>
      <c r="Y247" s="35"/>
      <c r="Z247" s="36"/>
      <c r="AA247" s="35"/>
      <c r="AB247" s="36"/>
      <c r="AC247" s="35"/>
      <c r="AD247" s="36"/>
      <c r="AE247" s="38"/>
      <c r="AF247" s="35"/>
      <c r="AG247" s="35"/>
      <c r="AH247" s="35"/>
      <c r="AI247" s="35"/>
      <c r="AJ247" s="35"/>
      <c r="AK247" s="43"/>
      <c r="AL247" s="35"/>
    </row>
    <row r="248" spans="1:38" ht="24.75" customHeight="1" x14ac:dyDescent="0.25">
      <c r="A248" s="10"/>
      <c r="B248" s="1"/>
      <c r="C248" s="1"/>
      <c r="D248" s="1"/>
      <c r="E248" s="1"/>
      <c r="F248" s="1"/>
      <c r="G248" s="1"/>
      <c r="H248" s="1"/>
      <c r="I248" s="1"/>
      <c r="J248" s="39"/>
      <c r="K248" s="39"/>
      <c r="L248" s="49"/>
      <c r="M248" s="39"/>
      <c r="N248" s="44"/>
      <c r="O248" s="36"/>
      <c r="P248" s="37"/>
      <c r="Q248" s="35"/>
      <c r="R248" s="36"/>
      <c r="S248" s="38"/>
      <c r="T248" s="35"/>
      <c r="U248" s="36"/>
      <c r="V248" s="38"/>
      <c r="W248" s="35"/>
      <c r="X248" s="36"/>
      <c r="Y248" s="35"/>
      <c r="Z248" s="36"/>
      <c r="AA248" s="35"/>
      <c r="AB248" s="36"/>
      <c r="AC248" s="35"/>
      <c r="AD248" s="36"/>
      <c r="AE248" s="38"/>
      <c r="AF248" s="35"/>
      <c r="AG248" s="35"/>
      <c r="AH248" s="35"/>
      <c r="AI248" s="35"/>
      <c r="AJ248" s="35"/>
      <c r="AK248" s="43"/>
      <c r="AL248" s="35"/>
    </row>
    <row r="249" spans="1:38" ht="24.75" customHeight="1" x14ac:dyDescent="0.25">
      <c r="A249" s="10"/>
      <c r="B249" s="1"/>
      <c r="C249" s="1"/>
      <c r="D249" s="1"/>
      <c r="E249" s="1"/>
      <c r="F249" s="1"/>
      <c r="G249" s="1"/>
      <c r="H249" s="1"/>
      <c r="I249" s="1"/>
      <c r="J249" s="39"/>
      <c r="K249" s="39"/>
      <c r="L249" s="49"/>
      <c r="M249" s="39"/>
      <c r="N249" s="44"/>
      <c r="O249" s="36"/>
      <c r="P249" s="37"/>
      <c r="Q249" s="35"/>
      <c r="R249" s="36"/>
      <c r="S249" s="38"/>
      <c r="T249" s="35"/>
      <c r="U249" s="36"/>
      <c r="V249" s="38"/>
      <c r="W249" s="35"/>
      <c r="X249" s="36"/>
      <c r="Y249" s="35"/>
      <c r="Z249" s="36"/>
      <c r="AA249" s="35"/>
      <c r="AB249" s="36"/>
      <c r="AC249" s="35"/>
      <c r="AD249" s="36"/>
      <c r="AE249" s="38"/>
      <c r="AF249" s="35"/>
      <c r="AG249" s="35"/>
      <c r="AH249" s="35"/>
      <c r="AI249" s="35"/>
      <c r="AJ249" s="35"/>
      <c r="AK249" s="43"/>
      <c r="AL249" s="35"/>
    </row>
    <row r="250" spans="1:38" ht="24.75" customHeight="1" x14ac:dyDescent="0.25">
      <c r="A250" s="10"/>
      <c r="B250" s="1"/>
      <c r="C250" s="1"/>
      <c r="D250" s="1"/>
      <c r="E250" s="1"/>
      <c r="F250" s="1"/>
      <c r="G250" s="1"/>
      <c r="H250" s="1"/>
      <c r="I250" s="1"/>
      <c r="J250" s="39"/>
      <c r="K250" s="39"/>
      <c r="L250" s="49"/>
      <c r="M250" s="39"/>
      <c r="N250" s="44"/>
      <c r="O250" s="36"/>
      <c r="P250" s="37"/>
      <c r="Q250" s="35"/>
      <c r="R250" s="36"/>
      <c r="S250" s="38"/>
      <c r="T250" s="35"/>
      <c r="U250" s="36"/>
      <c r="V250" s="38"/>
      <c r="W250" s="35"/>
      <c r="X250" s="36"/>
      <c r="Y250" s="35"/>
      <c r="Z250" s="36"/>
      <c r="AA250" s="35"/>
      <c r="AB250" s="36"/>
      <c r="AC250" s="35"/>
      <c r="AD250" s="36"/>
      <c r="AE250" s="38"/>
      <c r="AF250" s="35"/>
      <c r="AG250" s="35"/>
      <c r="AH250" s="35"/>
      <c r="AI250" s="35"/>
      <c r="AJ250" s="35"/>
      <c r="AK250" s="43"/>
      <c r="AL250" s="35"/>
    </row>
    <row r="251" spans="1:38" ht="24.75" customHeight="1" x14ac:dyDescent="0.25">
      <c r="A251" s="10"/>
      <c r="B251" s="1"/>
      <c r="C251" s="1"/>
      <c r="D251" s="1"/>
      <c r="E251" s="1"/>
      <c r="F251" s="1"/>
      <c r="G251" s="1"/>
      <c r="H251" s="1"/>
      <c r="I251" s="1"/>
      <c r="J251" s="39"/>
      <c r="K251" s="39"/>
      <c r="L251" s="49"/>
      <c r="M251" s="39"/>
      <c r="N251" s="44"/>
      <c r="O251" s="36"/>
      <c r="P251" s="37"/>
      <c r="Q251" s="35"/>
      <c r="R251" s="36"/>
      <c r="S251" s="38"/>
      <c r="T251" s="35"/>
      <c r="U251" s="36"/>
      <c r="V251" s="38"/>
      <c r="W251" s="35"/>
      <c r="X251" s="36"/>
      <c r="Y251" s="35"/>
      <c r="Z251" s="36"/>
      <c r="AA251" s="35"/>
      <c r="AB251" s="36"/>
      <c r="AC251" s="35"/>
      <c r="AD251" s="36"/>
      <c r="AE251" s="38"/>
      <c r="AF251" s="35"/>
      <c r="AG251" s="35"/>
      <c r="AH251" s="35"/>
      <c r="AI251" s="35"/>
      <c r="AJ251" s="35"/>
      <c r="AK251" s="43"/>
      <c r="AL251" s="35"/>
    </row>
    <row r="252" spans="1:38" ht="24.75" customHeight="1" x14ac:dyDescent="0.25">
      <c r="A252" s="10"/>
      <c r="B252" s="1"/>
      <c r="C252" s="1"/>
      <c r="D252" s="1"/>
      <c r="E252" s="1"/>
      <c r="F252" s="1"/>
      <c r="G252" s="1"/>
      <c r="H252" s="1"/>
      <c r="I252" s="1"/>
      <c r="J252" s="39"/>
      <c r="K252" s="39"/>
      <c r="L252" s="49"/>
      <c r="M252" s="39"/>
      <c r="N252" s="44"/>
      <c r="O252" s="36"/>
      <c r="P252" s="37"/>
      <c r="Q252" s="35"/>
      <c r="R252" s="36"/>
      <c r="S252" s="38"/>
      <c r="T252" s="35"/>
      <c r="U252" s="36"/>
      <c r="V252" s="38"/>
      <c r="W252" s="35"/>
      <c r="X252" s="36"/>
      <c r="Y252" s="35"/>
      <c r="Z252" s="36"/>
      <c r="AA252" s="35"/>
      <c r="AB252" s="36"/>
      <c r="AC252" s="35"/>
      <c r="AD252" s="36"/>
      <c r="AE252" s="38"/>
      <c r="AF252" s="35"/>
      <c r="AG252" s="35"/>
      <c r="AH252" s="35"/>
      <c r="AI252" s="35"/>
      <c r="AJ252" s="35"/>
      <c r="AK252" s="43"/>
      <c r="AL252" s="35"/>
    </row>
    <row r="253" spans="1:38" ht="24.75" customHeight="1" x14ac:dyDescent="0.25">
      <c r="A253" s="10"/>
      <c r="B253" s="1"/>
      <c r="C253" s="1"/>
      <c r="D253" s="1"/>
      <c r="E253" s="1"/>
      <c r="F253" s="1"/>
      <c r="G253" s="1"/>
      <c r="H253" s="1"/>
      <c r="I253" s="1"/>
      <c r="J253" s="39"/>
      <c r="K253" s="39"/>
      <c r="L253" s="49"/>
      <c r="M253" s="39"/>
      <c r="N253" s="44"/>
      <c r="O253" s="36"/>
      <c r="P253" s="37"/>
      <c r="Q253" s="35"/>
      <c r="R253" s="36"/>
      <c r="S253" s="38"/>
      <c r="T253" s="35"/>
      <c r="U253" s="36"/>
      <c r="V253" s="38"/>
      <c r="W253" s="35"/>
      <c r="X253" s="36"/>
      <c r="Y253" s="35"/>
      <c r="Z253" s="36"/>
      <c r="AA253" s="35"/>
      <c r="AB253" s="36"/>
      <c r="AC253" s="35"/>
      <c r="AD253" s="36"/>
      <c r="AE253" s="38"/>
      <c r="AF253" s="35"/>
      <c r="AG253" s="35"/>
      <c r="AH253" s="35"/>
      <c r="AI253" s="35"/>
      <c r="AJ253" s="35"/>
      <c r="AK253" s="43"/>
      <c r="AL253" s="35"/>
    </row>
    <row r="254" spans="1:38" ht="24.75" customHeight="1" x14ac:dyDescent="0.25">
      <c r="A254" s="10"/>
      <c r="B254" s="1"/>
      <c r="C254" s="1"/>
      <c r="D254" s="1"/>
      <c r="E254" s="1"/>
      <c r="F254" s="1"/>
      <c r="G254" s="1"/>
      <c r="H254" s="1"/>
      <c r="I254" s="1"/>
      <c r="J254" s="39"/>
      <c r="K254" s="39"/>
      <c r="L254" s="49"/>
      <c r="M254" s="39"/>
      <c r="N254" s="44"/>
      <c r="O254" s="36"/>
      <c r="P254" s="37"/>
      <c r="Q254" s="35"/>
      <c r="R254" s="36"/>
      <c r="S254" s="38"/>
      <c r="T254" s="35"/>
      <c r="U254" s="36"/>
      <c r="V254" s="38"/>
      <c r="W254" s="35"/>
      <c r="X254" s="36"/>
      <c r="Y254" s="35"/>
      <c r="Z254" s="36"/>
      <c r="AA254" s="35"/>
      <c r="AB254" s="36"/>
      <c r="AC254" s="35"/>
      <c r="AD254" s="36"/>
      <c r="AE254" s="38"/>
      <c r="AF254" s="35"/>
      <c r="AG254" s="35"/>
      <c r="AH254" s="35"/>
      <c r="AI254" s="35"/>
      <c r="AJ254" s="35"/>
      <c r="AK254" s="43"/>
      <c r="AL254" s="35"/>
    </row>
    <row r="255" spans="1:38" ht="24.75" customHeight="1" x14ac:dyDescent="0.25">
      <c r="A255" s="10"/>
      <c r="B255" s="1"/>
      <c r="C255" s="1"/>
      <c r="D255" s="1"/>
      <c r="E255" s="1"/>
      <c r="F255" s="1"/>
      <c r="G255" s="1"/>
      <c r="H255" s="1"/>
      <c r="I255" s="1"/>
      <c r="J255" s="39"/>
      <c r="K255" s="39"/>
      <c r="L255" s="49"/>
      <c r="M255" s="39"/>
      <c r="N255" s="44"/>
      <c r="O255" s="36"/>
      <c r="P255" s="37"/>
      <c r="Q255" s="35"/>
      <c r="R255" s="36"/>
      <c r="S255" s="38"/>
      <c r="T255" s="35"/>
      <c r="U255" s="36"/>
      <c r="V255" s="38"/>
      <c r="W255" s="35"/>
      <c r="X255" s="36"/>
      <c r="Y255" s="35"/>
      <c r="Z255" s="36"/>
      <c r="AA255" s="35"/>
      <c r="AB255" s="36"/>
      <c r="AC255" s="35"/>
      <c r="AD255" s="36"/>
      <c r="AE255" s="38"/>
      <c r="AF255" s="35"/>
      <c r="AG255" s="35"/>
      <c r="AH255" s="35"/>
      <c r="AI255" s="35"/>
      <c r="AJ255" s="35"/>
      <c r="AK255" s="43"/>
      <c r="AL255" s="35"/>
    </row>
    <row r="256" spans="1:38" ht="24.75" customHeight="1" x14ac:dyDescent="0.25">
      <c r="A256" s="10"/>
      <c r="B256" s="1"/>
      <c r="C256" s="1"/>
      <c r="D256" s="1"/>
      <c r="E256" s="1"/>
      <c r="F256" s="1"/>
      <c r="G256" s="1"/>
      <c r="H256" s="1"/>
      <c r="I256" s="1"/>
      <c r="J256" s="39"/>
      <c r="K256" s="39"/>
      <c r="L256" s="49"/>
      <c r="M256" s="39"/>
      <c r="N256" s="44"/>
      <c r="O256" s="36"/>
      <c r="P256" s="37"/>
      <c r="Q256" s="35"/>
      <c r="R256" s="36"/>
      <c r="S256" s="38"/>
      <c r="T256" s="35"/>
      <c r="U256" s="36"/>
      <c r="V256" s="38"/>
      <c r="W256" s="35"/>
      <c r="X256" s="36"/>
      <c r="Y256" s="35"/>
      <c r="Z256" s="36"/>
      <c r="AA256" s="35"/>
      <c r="AB256" s="36"/>
      <c r="AC256" s="35"/>
      <c r="AD256" s="36"/>
      <c r="AE256" s="38"/>
      <c r="AF256" s="35"/>
      <c r="AG256" s="35"/>
      <c r="AH256" s="35"/>
      <c r="AI256" s="35"/>
      <c r="AJ256" s="35"/>
      <c r="AK256" s="43"/>
      <c r="AL256" s="35"/>
    </row>
    <row r="257" spans="1:38" ht="24.75" customHeight="1" x14ac:dyDescent="0.25">
      <c r="A257" s="10"/>
      <c r="B257" s="1"/>
      <c r="C257" s="1"/>
      <c r="D257" s="1"/>
      <c r="E257" s="1"/>
      <c r="F257" s="1"/>
      <c r="G257" s="1"/>
      <c r="H257" s="1"/>
      <c r="I257" s="25"/>
      <c r="J257" s="39"/>
      <c r="K257" s="39"/>
      <c r="L257" s="49"/>
      <c r="M257" s="39"/>
      <c r="N257" s="42"/>
      <c r="O257" s="36"/>
      <c r="P257" s="37"/>
      <c r="Q257" s="35"/>
      <c r="R257" s="36"/>
      <c r="S257" s="38"/>
      <c r="T257" s="35"/>
      <c r="U257" s="36"/>
      <c r="V257" s="38"/>
      <c r="W257" s="35"/>
      <c r="X257" s="36"/>
      <c r="Y257" s="35"/>
      <c r="Z257" s="36"/>
      <c r="AA257" s="35"/>
      <c r="AB257" s="36"/>
      <c r="AC257" s="35"/>
      <c r="AD257" s="36"/>
      <c r="AE257" s="38"/>
      <c r="AF257" s="35"/>
      <c r="AG257" s="35"/>
      <c r="AH257" s="35"/>
      <c r="AI257" s="35"/>
      <c r="AJ257" s="35"/>
      <c r="AK257" s="43"/>
      <c r="AL257" s="35"/>
    </row>
    <row r="258" spans="1:38" ht="24.75" customHeight="1" x14ac:dyDescent="0.3">
      <c r="A258" s="10"/>
      <c r="B258" s="1"/>
      <c r="C258" s="1"/>
      <c r="D258" s="1"/>
      <c r="E258" s="1"/>
      <c r="F258" s="1"/>
      <c r="G258" s="1"/>
      <c r="H258" s="1"/>
      <c r="I258" s="1"/>
      <c r="J258" s="39"/>
      <c r="K258" s="41"/>
      <c r="L258" s="50"/>
      <c r="M258" s="41"/>
      <c r="N258" s="42"/>
      <c r="O258" s="36"/>
      <c r="P258" s="37"/>
      <c r="Q258" s="35"/>
      <c r="R258" s="36"/>
      <c r="S258" s="38"/>
      <c r="T258" s="35"/>
      <c r="U258" s="36"/>
      <c r="V258" s="38"/>
      <c r="W258" s="35"/>
      <c r="X258" s="36"/>
      <c r="Y258" s="35"/>
      <c r="Z258" s="36"/>
      <c r="AA258" s="35"/>
      <c r="AB258" s="36"/>
      <c r="AC258" s="35"/>
      <c r="AD258" s="36"/>
      <c r="AE258" s="38"/>
      <c r="AF258" s="35"/>
      <c r="AG258" s="35"/>
      <c r="AH258" s="35"/>
      <c r="AI258" s="35"/>
      <c r="AJ258" s="35"/>
      <c r="AK258" s="43"/>
      <c r="AL258" s="35"/>
    </row>
    <row r="259" spans="1:38" ht="24.75" customHeight="1" x14ac:dyDescent="0.25">
      <c r="A259" s="10"/>
      <c r="B259" s="1"/>
      <c r="C259" s="1"/>
      <c r="D259" s="1"/>
      <c r="E259" s="1"/>
      <c r="F259" s="1"/>
      <c r="G259" s="1"/>
      <c r="H259" s="1"/>
      <c r="I259" s="1"/>
      <c r="J259" s="39"/>
      <c r="K259" s="39"/>
      <c r="L259" s="49"/>
      <c r="M259" s="39"/>
      <c r="N259" s="42"/>
      <c r="O259" s="36"/>
      <c r="P259" s="37"/>
      <c r="Q259" s="35"/>
      <c r="R259" s="36"/>
      <c r="S259" s="38"/>
      <c r="T259" s="35"/>
      <c r="U259" s="36"/>
      <c r="V259" s="38"/>
      <c r="W259" s="35"/>
      <c r="X259" s="36"/>
      <c r="Y259" s="35"/>
      <c r="Z259" s="36"/>
      <c r="AA259" s="35"/>
      <c r="AB259" s="36"/>
      <c r="AC259" s="35"/>
      <c r="AD259" s="36"/>
      <c r="AE259" s="38"/>
      <c r="AF259" s="35"/>
      <c r="AG259" s="35"/>
      <c r="AH259" s="35"/>
      <c r="AI259" s="35"/>
      <c r="AJ259" s="35"/>
      <c r="AK259" s="43"/>
      <c r="AL259" s="35"/>
    </row>
    <row r="260" spans="1:38" ht="18" customHeight="1" x14ac:dyDescent="0.25">
      <c r="A260" s="10"/>
      <c r="B260" s="1"/>
      <c r="C260" s="1"/>
      <c r="D260" s="1"/>
      <c r="E260" s="1"/>
      <c r="F260" s="1"/>
      <c r="G260" s="1"/>
      <c r="H260" s="1"/>
      <c r="I260" s="1"/>
      <c r="J260" s="22"/>
      <c r="K260" s="22"/>
      <c r="L260" s="22"/>
      <c r="M260" s="22"/>
      <c r="N260" s="24"/>
      <c r="O260" s="73"/>
      <c r="P260" s="79"/>
      <c r="Q260" s="74"/>
      <c r="R260" s="73"/>
      <c r="S260" s="79"/>
      <c r="T260" s="74"/>
      <c r="U260" s="73"/>
      <c r="V260" s="79"/>
      <c r="W260" s="74"/>
      <c r="X260" s="73"/>
      <c r="Y260" s="74"/>
      <c r="Z260" s="73"/>
      <c r="AA260" s="74"/>
      <c r="AB260" s="73"/>
      <c r="AC260" s="74"/>
      <c r="AD260" s="73"/>
      <c r="AE260" s="79"/>
      <c r="AF260" s="74"/>
      <c r="AG260" s="73"/>
      <c r="AH260" s="74"/>
      <c r="AI260" s="73"/>
      <c r="AJ260" s="74"/>
      <c r="AK260" s="73"/>
      <c r="AL260" s="74"/>
    </row>
    <row r="261" spans="1:38" x14ac:dyDescent="0.25">
      <c r="A261" s="10"/>
      <c r="B261" s="1"/>
      <c r="C261" s="1"/>
      <c r="D261" s="1"/>
      <c r="E261" s="1"/>
      <c r="F261" s="1"/>
      <c r="G261" s="1"/>
      <c r="H261" s="1"/>
      <c r="I261" s="1"/>
      <c r="J261" s="22"/>
      <c r="K261" s="22"/>
      <c r="L261" s="22"/>
      <c r="M261" s="22"/>
      <c r="N261" s="24"/>
      <c r="O261" s="75"/>
      <c r="P261" s="80"/>
      <c r="Q261" s="76"/>
      <c r="R261" s="75"/>
      <c r="S261" s="80"/>
      <c r="T261" s="76"/>
      <c r="U261" s="75"/>
      <c r="V261" s="80"/>
      <c r="W261" s="76"/>
      <c r="X261" s="75"/>
      <c r="Y261" s="76"/>
      <c r="Z261" s="75"/>
      <c r="AA261" s="76"/>
      <c r="AB261" s="75"/>
      <c r="AC261" s="76"/>
      <c r="AD261" s="75"/>
      <c r="AE261" s="80"/>
      <c r="AF261" s="76"/>
      <c r="AG261" s="75"/>
      <c r="AH261" s="76"/>
      <c r="AI261" s="75"/>
      <c r="AJ261" s="76"/>
      <c r="AK261" s="75"/>
      <c r="AL261" s="76"/>
    </row>
    <row r="262" spans="1:38" x14ac:dyDescent="0.25">
      <c r="A262" s="10"/>
      <c r="B262" s="1"/>
      <c r="C262" s="1"/>
      <c r="D262" s="1"/>
      <c r="E262" s="1"/>
      <c r="F262" s="1"/>
      <c r="G262" s="1"/>
      <c r="H262" s="1"/>
      <c r="I262" s="1"/>
      <c r="J262" s="22"/>
      <c r="K262" s="22"/>
      <c r="L262" s="22"/>
      <c r="M262" s="22"/>
      <c r="N262" s="24"/>
      <c r="O262" s="75"/>
      <c r="P262" s="80"/>
      <c r="Q262" s="76"/>
      <c r="R262" s="75"/>
      <c r="S262" s="80"/>
      <c r="T262" s="76"/>
      <c r="U262" s="75"/>
      <c r="V262" s="80"/>
      <c r="W262" s="76"/>
      <c r="X262" s="75"/>
      <c r="Y262" s="76"/>
      <c r="Z262" s="75"/>
      <c r="AA262" s="76"/>
      <c r="AB262" s="75"/>
      <c r="AC262" s="76"/>
      <c r="AD262" s="75"/>
      <c r="AE262" s="80"/>
      <c r="AF262" s="76"/>
      <c r="AG262" s="75"/>
      <c r="AH262" s="76"/>
      <c r="AI262" s="75"/>
      <c r="AJ262" s="76"/>
      <c r="AK262" s="75"/>
      <c r="AL262" s="76"/>
    </row>
    <row r="263" spans="1:38" x14ac:dyDescent="0.25">
      <c r="A263" s="10"/>
      <c r="B263" s="1"/>
      <c r="C263" s="1"/>
      <c r="D263" s="1"/>
      <c r="E263" s="1"/>
      <c r="F263" s="1"/>
      <c r="G263" s="1"/>
      <c r="H263" s="1"/>
      <c r="I263" s="1"/>
      <c r="J263" s="22"/>
      <c r="K263" s="22"/>
      <c r="L263" s="22"/>
      <c r="M263" s="22"/>
      <c r="N263" s="24"/>
      <c r="O263" s="75"/>
      <c r="P263" s="80"/>
      <c r="Q263" s="76"/>
      <c r="R263" s="75"/>
      <c r="S263" s="80"/>
      <c r="T263" s="76"/>
      <c r="U263" s="75"/>
      <c r="V263" s="80"/>
      <c r="W263" s="76"/>
      <c r="X263" s="75"/>
      <c r="Y263" s="76"/>
      <c r="Z263" s="75"/>
      <c r="AA263" s="76"/>
      <c r="AB263" s="75"/>
      <c r="AC263" s="76"/>
      <c r="AD263" s="75"/>
      <c r="AE263" s="80"/>
      <c r="AF263" s="76"/>
      <c r="AG263" s="75"/>
      <c r="AH263" s="76"/>
      <c r="AI263" s="75"/>
      <c r="AJ263" s="76"/>
      <c r="AK263" s="75"/>
      <c r="AL263" s="76"/>
    </row>
    <row r="264" spans="1:38" x14ac:dyDescent="0.25">
      <c r="A264" s="10"/>
      <c r="B264" s="1"/>
      <c r="C264" s="1"/>
      <c r="D264" s="1"/>
      <c r="E264" s="1"/>
      <c r="F264" s="1"/>
      <c r="G264" s="1"/>
      <c r="H264" s="1"/>
      <c r="I264" s="1"/>
      <c r="J264" s="22"/>
      <c r="K264" s="22"/>
      <c r="L264" s="22"/>
      <c r="M264" s="22"/>
      <c r="N264" s="24"/>
      <c r="O264" s="75"/>
      <c r="P264" s="80"/>
      <c r="Q264" s="76"/>
      <c r="R264" s="75"/>
      <c r="S264" s="80"/>
      <c r="T264" s="76"/>
      <c r="U264" s="75"/>
      <c r="V264" s="80"/>
      <c r="W264" s="76"/>
      <c r="X264" s="75"/>
      <c r="Y264" s="76"/>
      <c r="Z264" s="75"/>
      <c r="AA264" s="76"/>
      <c r="AB264" s="75"/>
      <c r="AC264" s="76"/>
      <c r="AD264" s="75"/>
      <c r="AE264" s="80"/>
      <c r="AF264" s="76"/>
      <c r="AG264" s="75"/>
      <c r="AH264" s="76"/>
      <c r="AI264" s="75"/>
      <c r="AJ264" s="76"/>
      <c r="AK264" s="75"/>
      <c r="AL264" s="76"/>
    </row>
    <row r="265" spans="1:38" x14ac:dyDescent="0.25">
      <c r="A265" s="10"/>
      <c r="B265" s="1"/>
      <c r="C265" s="1"/>
      <c r="D265" s="1"/>
      <c r="E265" s="1"/>
      <c r="F265" s="1"/>
      <c r="G265" s="1"/>
      <c r="H265" s="1"/>
      <c r="I265" s="1"/>
      <c r="J265" s="22"/>
      <c r="K265" s="22"/>
      <c r="L265" s="22"/>
      <c r="M265" s="22"/>
      <c r="N265" s="24"/>
      <c r="O265" s="75"/>
      <c r="P265" s="80"/>
      <c r="Q265" s="76"/>
      <c r="R265" s="75"/>
      <c r="S265" s="80"/>
      <c r="T265" s="76"/>
      <c r="U265" s="75"/>
      <c r="V265" s="80"/>
      <c r="W265" s="76"/>
      <c r="X265" s="75"/>
      <c r="Y265" s="76"/>
      <c r="Z265" s="75"/>
      <c r="AA265" s="76"/>
      <c r="AB265" s="75"/>
      <c r="AC265" s="76"/>
      <c r="AD265" s="75"/>
      <c r="AE265" s="80"/>
      <c r="AF265" s="76"/>
      <c r="AG265" s="75"/>
      <c r="AH265" s="76"/>
      <c r="AI265" s="75"/>
      <c r="AJ265" s="76"/>
      <c r="AK265" s="75"/>
      <c r="AL265" s="76"/>
    </row>
    <row r="266" spans="1:38" x14ac:dyDescent="0.25">
      <c r="A266" s="10"/>
      <c r="B266" s="1"/>
      <c r="C266" s="1"/>
      <c r="D266" s="1"/>
      <c r="E266" s="1"/>
      <c r="F266" s="1"/>
      <c r="G266" s="1"/>
      <c r="H266" s="1"/>
      <c r="I266" s="1"/>
      <c r="J266" s="22"/>
      <c r="K266" s="22"/>
      <c r="L266" s="22"/>
      <c r="M266" s="22"/>
      <c r="N266" s="24"/>
      <c r="O266" s="75"/>
      <c r="P266" s="80"/>
      <c r="Q266" s="76"/>
      <c r="R266" s="75"/>
      <c r="S266" s="80"/>
      <c r="T266" s="76"/>
      <c r="U266" s="75"/>
      <c r="V266" s="80"/>
      <c r="W266" s="76"/>
      <c r="X266" s="75"/>
      <c r="Y266" s="76"/>
      <c r="Z266" s="75"/>
      <c r="AA266" s="76"/>
      <c r="AB266" s="75"/>
      <c r="AC266" s="76"/>
      <c r="AD266" s="75"/>
      <c r="AE266" s="80"/>
      <c r="AF266" s="76"/>
      <c r="AG266" s="75"/>
      <c r="AH266" s="76"/>
      <c r="AI266" s="75"/>
      <c r="AJ266" s="76"/>
      <c r="AK266" s="75"/>
      <c r="AL266" s="76"/>
    </row>
    <row r="267" spans="1:38" x14ac:dyDescent="0.25">
      <c r="A267" s="10"/>
      <c r="B267" s="1"/>
      <c r="C267" s="1"/>
      <c r="D267" s="1"/>
      <c r="E267" s="1"/>
      <c r="F267" s="1"/>
      <c r="G267" s="1"/>
      <c r="H267" s="1"/>
      <c r="I267" s="1"/>
      <c r="J267" s="22"/>
      <c r="K267" s="22"/>
      <c r="L267" s="22"/>
      <c r="M267" s="22"/>
      <c r="N267" s="24"/>
      <c r="O267" s="75"/>
      <c r="P267" s="80"/>
      <c r="Q267" s="76"/>
      <c r="R267" s="75"/>
      <c r="S267" s="80"/>
      <c r="T267" s="76"/>
      <c r="U267" s="75"/>
      <c r="V267" s="80"/>
      <c r="W267" s="76"/>
      <c r="X267" s="75"/>
      <c r="Y267" s="76"/>
      <c r="Z267" s="75"/>
      <c r="AA267" s="76"/>
      <c r="AB267" s="75"/>
      <c r="AC267" s="76"/>
      <c r="AD267" s="75"/>
      <c r="AE267" s="80"/>
      <c r="AF267" s="76"/>
      <c r="AG267" s="75"/>
      <c r="AH267" s="76"/>
      <c r="AI267" s="75"/>
      <c r="AJ267" s="76"/>
      <c r="AK267" s="75"/>
      <c r="AL267" s="76"/>
    </row>
    <row r="268" spans="1:38" x14ac:dyDescent="0.25">
      <c r="A268" s="10"/>
      <c r="B268" s="1"/>
      <c r="C268" s="1"/>
      <c r="D268" s="1"/>
      <c r="E268" s="1"/>
      <c r="F268" s="1"/>
      <c r="G268" s="1"/>
      <c r="H268" s="1"/>
      <c r="I268" s="1"/>
      <c r="J268" s="22"/>
      <c r="K268" s="22"/>
      <c r="L268" s="22"/>
      <c r="M268" s="22"/>
      <c r="N268" s="24"/>
      <c r="O268" s="75"/>
      <c r="P268" s="80"/>
      <c r="Q268" s="76"/>
      <c r="R268" s="75"/>
      <c r="S268" s="80"/>
      <c r="T268" s="76"/>
      <c r="U268" s="75"/>
      <c r="V268" s="80"/>
      <c r="W268" s="76"/>
      <c r="X268" s="75"/>
      <c r="Y268" s="76"/>
      <c r="Z268" s="75"/>
      <c r="AA268" s="76"/>
      <c r="AB268" s="75"/>
      <c r="AC268" s="76"/>
      <c r="AD268" s="75"/>
      <c r="AE268" s="80"/>
      <c r="AF268" s="76"/>
      <c r="AG268" s="75"/>
      <c r="AH268" s="76"/>
      <c r="AI268" s="75"/>
      <c r="AJ268" s="76"/>
      <c r="AK268" s="75"/>
      <c r="AL268" s="76"/>
    </row>
    <row r="269" spans="1:38" x14ac:dyDescent="0.25">
      <c r="A269" s="10"/>
      <c r="B269" s="1"/>
      <c r="C269" s="1"/>
      <c r="D269" s="1"/>
      <c r="E269" s="1"/>
      <c r="F269" s="1"/>
      <c r="G269" s="1"/>
      <c r="H269" s="1"/>
      <c r="I269" s="1"/>
      <c r="J269" s="22"/>
      <c r="K269" s="22"/>
      <c r="L269" s="22"/>
      <c r="M269" s="22"/>
      <c r="N269" s="24"/>
      <c r="O269" s="75"/>
      <c r="P269" s="80"/>
      <c r="Q269" s="76"/>
      <c r="R269" s="75"/>
      <c r="S269" s="80"/>
      <c r="T269" s="76"/>
      <c r="U269" s="75"/>
      <c r="V269" s="80"/>
      <c r="W269" s="76"/>
      <c r="X269" s="75"/>
      <c r="Y269" s="76"/>
      <c r="Z269" s="75"/>
      <c r="AA269" s="76"/>
      <c r="AB269" s="75"/>
      <c r="AC269" s="76"/>
      <c r="AD269" s="75"/>
      <c r="AE269" s="80"/>
      <c r="AF269" s="76"/>
      <c r="AG269" s="75"/>
      <c r="AH269" s="76"/>
      <c r="AI269" s="75"/>
      <c r="AJ269" s="76"/>
      <c r="AK269" s="75"/>
      <c r="AL269" s="76"/>
    </row>
    <row r="270" spans="1:38" x14ac:dyDescent="0.25">
      <c r="A270" s="10"/>
      <c r="B270" s="1"/>
      <c r="C270" s="1"/>
      <c r="D270" s="1"/>
      <c r="E270" s="1"/>
      <c r="F270" s="1"/>
      <c r="G270" s="1"/>
      <c r="H270" s="1"/>
      <c r="I270" s="1"/>
      <c r="J270" s="22"/>
      <c r="K270" s="22"/>
      <c r="L270" s="22"/>
      <c r="M270" s="22"/>
      <c r="N270" s="24"/>
      <c r="O270" s="75"/>
      <c r="P270" s="80"/>
      <c r="Q270" s="76"/>
      <c r="R270" s="75"/>
      <c r="S270" s="80"/>
      <c r="T270" s="76"/>
      <c r="U270" s="75"/>
      <c r="V270" s="80"/>
      <c r="W270" s="76"/>
      <c r="X270" s="75"/>
      <c r="Y270" s="76"/>
      <c r="Z270" s="75"/>
      <c r="AA270" s="76"/>
      <c r="AB270" s="75"/>
      <c r="AC270" s="76"/>
      <c r="AD270" s="75"/>
      <c r="AE270" s="80"/>
      <c r="AF270" s="76"/>
      <c r="AG270" s="75"/>
      <c r="AH270" s="76"/>
      <c r="AI270" s="75"/>
      <c r="AJ270" s="76"/>
      <c r="AK270" s="75"/>
      <c r="AL270" s="76"/>
    </row>
    <row r="271" spans="1:38" x14ac:dyDescent="0.25">
      <c r="A271" s="10"/>
      <c r="B271" s="1"/>
      <c r="C271" s="1"/>
      <c r="D271" s="1"/>
      <c r="E271" s="1"/>
      <c r="F271" s="1"/>
      <c r="G271" s="1"/>
      <c r="H271" s="1"/>
      <c r="I271" s="1"/>
      <c r="J271" s="22"/>
      <c r="K271" s="22"/>
      <c r="L271" s="22"/>
      <c r="M271" s="22"/>
      <c r="N271" s="24"/>
      <c r="O271" s="75"/>
      <c r="P271" s="80"/>
      <c r="Q271" s="76"/>
      <c r="R271" s="75"/>
      <c r="S271" s="80"/>
      <c r="T271" s="76"/>
      <c r="U271" s="75"/>
      <c r="V271" s="80"/>
      <c r="W271" s="76"/>
      <c r="X271" s="75"/>
      <c r="Y271" s="76"/>
      <c r="Z271" s="75"/>
      <c r="AA271" s="76"/>
      <c r="AB271" s="75"/>
      <c r="AC271" s="76"/>
      <c r="AD271" s="75"/>
      <c r="AE271" s="80"/>
      <c r="AF271" s="76"/>
      <c r="AG271" s="75"/>
      <c r="AH271" s="76"/>
      <c r="AI271" s="75"/>
      <c r="AJ271" s="76"/>
      <c r="AK271" s="75"/>
      <c r="AL271" s="76"/>
    </row>
    <row r="272" spans="1:38" x14ac:dyDescent="0.25">
      <c r="A272" s="10"/>
      <c r="B272" s="1"/>
      <c r="C272" s="1"/>
      <c r="D272" s="1"/>
      <c r="E272" s="1"/>
      <c r="F272" s="1"/>
      <c r="G272" s="1"/>
      <c r="H272" s="1"/>
      <c r="I272" s="1"/>
      <c r="J272" s="22"/>
      <c r="K272" s="22"/>
      <c r="L272" s="22"/>
      <c r="M272" s="22"/>
      <c r="N272" s="24"/>
      <c r="O272" s="75"/>
      <c r="P272" s="80"/>
      <c r="Q272" s="76"/>
      <c r="R272" s="75"/>
      <c r="S272" s="80"/>
      <c r="T272" s="76"/>
      <c r="U272" s="75"/>
      <c r="V272" s="80"/>
      <c r="W272" s="76"/>
      <c r="X272" s="75"/>
      <c r="Y272" s="76"/>
      <c r="Z272" s="75"/>
      <c r="AA272" s="76"/>
      <c r="AB272" s="75"/>
      <c r="AC272" s="76"/>
      <c r="AD272" s="75"/>
      <c r="AE272" s="80"/>
      <c r="AF272" s="76"/>
      <c r="AG272" s="75"/>
      <c r="AH272" s="76"/>
      <c r="AI272" s="75"/>
      <c r="AJ272" s="76"/>
      <c r="AK272" s="75"/>
      <c r="AL272" s="76"/>
    </row>
    <row r="273" spans="1:38" ht="19.5" thickBot="1" x14ac:dyDescent="0.3">
      <c r="A273" s="10"/>
      <c r="B273" s="1"/>
      <c r="C273" s="1"/>
      <c r="D273" s="1"/>
      <c r="E273" s="1"/>
      <c r="F273" s="1"/>
      <c r="G273" s="1"/>
      <c r="H273" s="1"/>
      <c r="I273" s="1"/>
      <c r="J273" s="22"/>
      <c r="K273" s="22"/>
      <c r="L273" s="22"/>
      <c r="M273" s="22"/>
      <c r="N273" s="24"/>
      <c r="O273" s="77"/>
      <c r="P273" s="81"/>
      <c r="Q273" s="78"/>
      <c r="R273" s="77"/>
      <c r="S273" s="81"/>
      <c r="T273" s="78"/>
      <c r="U273" s="77"/>
      <c r="V273" s="81"/>
      <c r="W273" s="78"/>
      <c r="X273" s="77"/>
      <c r="Y273" s="78"/>
      <c r="Z273" s="77"/>
      <c r="AA273" s="78"/>
      <c r="AB273" s="77"/>
      <c r="AC273" s="78"/>
      <c r="AD273" s="77"/>
      <c r="AE273" s="81"/>
      <c r="AF273" s="78"/>
      <c r="AG273" s="77"/>
      <c r="AH273" s="78"/>
      <c r="AI273" s="77"/>
      <c r="AJ273" s="78"/>
      <c r="AK273" s="77"/>
      <c r="AL273" s="78"/>
    </row>
    <row r="274" spans="1:38" x14ac:dyDescent="0.25"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</row>
    <row r="275" spans="1:38" x14ac:dyDescent="0.25">
      <c r="E275" s="53"/>
      <c r="F275" s="53"/>
      <c r="G275" s="53"/>
      <c r="H275" s="53"/>
      <c r="I275" s="53"/>
      <c r="J275" s="53"/>
      <c r="K275" s="40"/>
      <c r="L275" s="40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</row>
    <row r="276" spans="1:38" x14ac:dyDescent="0.25">
      <c r="E276" s="53"/>
      <c r="F276" s="53"/>
      <c r="G276" s="53"/>
      <c r="H276" s="53"/>
      <c r="I276" s="53"/>
      <c r="J276" s="53"/>
      <c r="K276" s="40"/>
      <c r="L276" s="40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</row>
    <row r="277" spans="1:38" x14ac:dyDescent="0.25">
      <c r="E277" s="53"/>
      <c r="F277" s="53"/>
      <c r="G277" s="53"/>
      <c r="H277" s="53"/>
      <c r="I277" s="53"/>
      <c r="J277" s="53"/>
      <c r="K277" s="40"/>
      <c r="L277" s="40"/>
      <c r="M277" s="46"/>
      <c r="N277" s="46"/>
      <c r="O277" s="72" t="s">
        <v>47</v>
      </c>
      <c r="P277" s="72"/>
      <c r="Q277" s="72"/>
      <c r="R277" s="72" t="s">
        <v>48</v>
      </c>
      <c r="S277" s="72"/>
      <c r="T277" s="72"/>
      <c r="U277" s="72" t="s">
        <v>49</v>
      </c>
      <c r="V277" s="72"/>
      <c r="W277" s="72"/>
      <c r="X277" s="72" t="s">
        <v>50</v>
      </c>
      <c r="Y277" s="72"/>
      <c r="Z277" s="72" t="s">
        <v>51</v>
      </c>
      <c r="AA277" s="72"/>
      <c r="AB277" s="72" t="s">
        <v>52</v>
      </c>
      <c r="AC277" s="72"/>
      <c r="AD277" s="72" t="s">
        <v>53</v>
      </c>
      <c r="AE277" s="72"/>
      <c r="AF277" s="72"/>
      <c r="AG277" s="72" t="s">
        <v>54</v>
      </c>
      <c r="AH277" s="72"/>
      <c r="AI277" s="72" t="s">
        <v>55</v>
      </c>
      <c r="AJ277" s="72"/>
      <c r="AK277" s="46"/>
      <c r="AL277" s="46"/>
    </row>
    <row r="278" spans="1:38" x14ac:dyDescent="0.25">
      <c r="E278" s="53"/>
      <c r="F278" s="53"/>
      <c r="G278" s="53"/>
      <c r="H278" s="53"/>
      <c r="I278" s="53"/>
      <c r="J278" s="53"/>
      <c r="K278" s="40"/>
      <c r="L278" s="40"/>
      <c r="M278" s="46"/>
      <c r="N278" s="46" t="s">
        <v>42</v>
      </c>
      <c r="O278" s="47">
        <f t="shared" ref="O278:AJ278" si="0">AVERAGE(O4:O259)</f>
        <v>0.66346153846153844</v>
      </c>
      <c r="P278" s="47">
        <f t="shared" si="0"/>
        <v>0.99038461538461542</v>
      </c>
      <c r="Q278" s="47">
        <f t="shared" si="0"/>
        <v>1.0384615384615385</v>
      </c>
      <c r="R278" s="47">
        <f t="shared" si="0"/>
        <v>1.4230769230769231</v>
      </c>
      <c r="S278" s="47">
        <f t="shared" si="0"/>
        <v>0.86538461538461542</v>
      </c>
      <c r="T278" s="47">
        <f t="shared" si="0"/>
        <v>1.0384615384615385</v>
      </c>
      <c r="U278" s="47">
        <f t="shared" si="0"/>
        <v>1.0576923076923077</v>
      </c>
      <c r="V278" s="47">
        <f t="shared" si="0"/>
        <v>0.61538461538461542</v>
      </c>
      <c r="W278" s="47">
        <f t="shared" si="0"/>
        <v>0.75961538461538458</v>
      </c>
      <c r="X278" s="47">
        <f t="shared" si="0"/>
        <v>0.60576923076923073</v>
      </c>
      <c r="Y278" s="47">
        <f t="shared" si="0"/>
        <v>7.6923076923076927E-2</v>
      </c>
      <c r="Z278" s="47">
        <f t="shared" si="0"/>
        <v>0.5</v>
      </c>
      <c r="AA278" s="47">
        <f t="shared" si="0"/>
        <v>0.75961538461538458</v>
      </c>
      <c r="AB278" s="47">
        <f t="shared" si="0"/>
        <v>0.5</v>
      </c>
      <c r="AC278" s="47">
        <f t="shared" si="0"/>
        <v>0.75</v>
      </c>
      <c r="AD278" s="47">
        <f t="shared" si="0"/>
        <v>1.1153846153846154</v>
      </c>
      <c r="AE278" s="47">
        <f t="shared" si="0"/>
        <v>1.2692307692307692</v>
      </c>
      <c r="AF278" s="47">
        <f t="shared" si="0"/>
        <v>1.25</v>
      </c>
      <c r="AG278" s="47">
        <f t="shared" si="0"/>
        <v>0.625</v>
      </c>
      <c r="AH278" s="47">
        <f t="shared" si="0"/>
        <v>0.44230769230769229</v>
      </c>
      <c r="AI278" s="47">
        <f t="shared" si="0"/>
        <v>1.4807692307692308</v>
      </c>
      <c r="AJ278" s="47">
        <f t="shared" si="0"/>
        <v>1.3365384615384615</v>
      </c>
      <c r="AK278" s="46"/>
      <c r="AL278" s="46"/>
    </row>
    <row r="279" spans="1:38" x14ac:dyDescent="0.25">
      <c r="E279" s="53"/>
      <c r="F279" s="53"/>
      <c r="G279" s="53"/>
      <c r="H279" s="53"/>
      <c r="I279" s="53"/>
      <c r="J279" s="53"/>
      <c r="K279" s="40"/>
      <c r="L279" s="40"/>
      <c r="M279" s="46"/>
      <c r="N279" s="46" t="s">
        <v>43</v>
      </c>
      <c r="O279" s="46">
        <f t="shared" ref="O279:AJ279" si="1">MAX(O4:O259)</f>
        <v>2</v>
      </c>
      <c r="P279" s="46">
        <f t="shared" si="1"/>
        <v>1.75</v>
      </c>
      <c r="Q279" s="46">
        <f t="shared" si="1"/>
        <v>1.75</v>
      </c>
      <c r="R279" s="46">
        <f t="shared" si="1"/>
        <v>2.5</v>
      </c>
      <c r="S279" s="46">
        <f t="shared" si="1"/>
        <v>1.5</v>
      </c>
      <c r="T279" s="46">
        <f t="shared" si="1"/>
        <v>2</v>
      </c>
      <c r="U279" s="46">
        <f t="shared" si="1"/>
        <v>1.75</v>
      </c>
      <c r="V279" s="46">
        <f t="shared" si="1"/>
        <v>1.5</v>
      </c>
      <c r="W279" s="46">
        <f t="shared" si="1"/>
        <v>2</v>
      </c>
      <c r="X279" s="46">
        <f t="shared" si="1"/>
        <v>1.25</v>
      </c>
      <c r="Y279" s="46">
        <f t="shared" si="1"/>
        <v>0.5</v>
      </c>
      <c r="Z279" s="46">
        <f t="shared" si="1"/>
        <v>0.5</v>
      </c>
      <c r="AA279" s="46">
        <f t="shared" si="1"/>
        <v>1</v>
      </c>
      <c r="AB279" s="46">
        <f t="shared" si="1"/>
        <v>0.5</v>
      </c>
      <c r="AC279" s="46">
        <f t="shared" si="1"/>
        <v>0.75</v>
      </c>
      <c r="AD279" s="46">
        <f t="shared" si="1"/>
        <v>1.5</v>
      </c>
      <c r="AE279" s="46">
        <f t="shared" si="1"/>
        <v>1.75</v>
      </c>
      <c r="AF279" s="46">
        <f t="shared" si="1"/>
        <v>1.75</v>
      </c>
      <c r="AG279" s="46">
        <f t="shared" si="1"/>
        <v>1.5</v>
      </c>
      <c r="AH279" s="46">
        <f t="shared" si="1"/>
        <v>1.5</v>
      </c>
      <c r="AI279" s="46">
        <f t="shared" si="1"/>
        <v>2</v>
      </c>
      <c r="AJ279" s="46">
        <f t="shared" si="1"/>
        <v>2.25</v>
      </c>
      <c r="AK279" s="46"/>
      <c r="AL279" s="46"/>
    </row>
    <row r="280" spans="1:38" x14ac:dyDescent="0.25">
      <c r="E280" s="53"/>
      <c r="F280" s="53"/>
      <c r="G280" s="53"/>
      <c r="H280" s="53"/>
      <c r="I280" s="53"/>
      <c r="J280" s="53"/>
      <c r="K280" s="40"/>
      <c r="L280" s="40"/>
      <c r="M280" s="46"/>
      <c r="N280" s="46" t="s">
        <v>44</v>
      </c>
      <c r="O280" s="46">
        <f t="shared" ref="O280:AJ280" si="2">MIN(O4:O259)</f>
        <v>0</v>
      </c>
      <c r="P280" s="46">
        <f t="shared" si="2"/>
        <v>0</v>
      </c>
      <c r="Q280" s="46">
        <f t="shared" si="2"/>
        <v>0</v>
      </c>
      <c r="R280" s="46">
        <f t="shared" si="2"/>
        <v>0.75</v>
      </c>
      <c r="S280" s="46">
        <f t="shared" si="2"/>
        <v>0</v>
      </c>
      <c r="T280" s="46">
        <f t="shared" si="2"/>
        <v>0.25</v>
      </c>
      <c r="U280" s="46">
        <f t="shared" si="2"/>
        <v>0.25</v>
      </c>
      <c r="V280" s="46">
        <f t="shared" si="2"/>
        <v>0</v>
      </c>
      <c r="W280" s="46">
        <f t="shared" si="2"/>
        <v>0</v>
      </c>
      <c r="X280" s="46">
        <f t="shared" si="2"/>
        <v>0.25</v>
      </c>
      <c r="Y280" s="46">
        <f t="shared" si="2"/>
        <v>0</v>
      </c>
      <c r="Z280" s="46">
        <f t="shared" si="2"/>
        <v>0.5</v>
      </c>
      <c r="AA280" s="46">
        <f t="shared" si="2"/>
        <v>0.75</v>
      </c>
      <c r="AB280" s="46">
        <f t="shared" si="2"/>
        <v>0.5</v>
      </c>
      <c r="AC280" s="46">
        <f t="shared" si="2"/>
        <v>0.75</v>
      </c>
      <c r="AD280" s="46">
        <f t="shared" si="2"/>
        <v>0.75</v>
      </c>
      <c r="AE280" s="46">
        <f t="shared" si="2"/>
        <v>0.75</v>
      </c>
      <c r="AF280" s="46">
        <f t="shared" si="2"/>
        <v>0.75</v>
      </c>
      <c r="AG280" s="46">
        <f t="shared" si="2"/>
        <v>0.25</v>
      </c>
      <c r="AH280" s="46">
        <f t="shared" si="2"/>
        <v>0</v>
      </c>
      <c r="AI280" s="46">
        <f t="shared" si="2"/>
        <v>0.5</v>
      </c>
      <c r="AJ280" s="46">
        <f t="shared" si="2"/>
        <v>0.75</v>
      </c>
      <c r="AK280" s="46"/>
      <c r="AL280" s="46"/>
    </row>
    <row r="281" spans="1:38" x14ac:dyDescent="0.25">
      <c r="E281" s="53"/>
      <c r="F281" s="53"/>
      <c r="G281" s="53"/>
      <c r="H281" s="53"/>
      <c r="I281" s="53"/>
      <c r="J281" s="53"/>
      <c r="K281" s="40"/>
      <c r="L281" s="40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</row>
    <row r="282" spans="1:38" x14ac:dyDescent="0.25">
      <c r="E282" s="53"/>
      <c r="F282" s="53"/>
      <c r="G282" s="53"/>
      <c r="H282" s="53"/>
      <c r="I282" s="53"/>
      <c r="J282" s="53"/>
      <c r="K282" s="40"/>
      <c r="L282" s="40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</row>
    <row r="283" spans="1:38" x14ac:dyDescent="0.25">
      <c r="E283" s="53"/>
      <c r="F283" s="53"/>
      <c r="G283" s="53"/>
      <c r="H283" s="53"/>
      <c r="I283" s="53"/>
      <c r="J283" s="53"/>
      <c r="K283" s="40"/>
      <c r="L283" s="40"/>
      <c r="M283" s="46"/>
      <c r="N283" s="46"/>
      <c r="O283" s="46" t="s">
        <v>47</v>
      </c>
      <c r="P283" s="46" t="s">
        <v>59</v>
      </c>
      <c r="Q283" s="46" t="s">
        <v>60</v>
      </c>
      <c r="R283" s="46" t="s">
        <v>50</v>
      </c>
      <c r="S283" s="46" t="s">
        <v>61</v>
      </c>
      <c r="T283" s="46" t="s">
        <v>62</v>
      </c>
      <c r="U283" s="46" t="s">
        <v>63</v>
      </c>
      <c r="V283" s="46" t="s">
        <v>64</v>
      </c>
      <c r="W283" s="46" t="s">
        <v>55</v>
      </c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</row>
    <row r="284" spans="1:38" x14ac:dyDescent="0.25">
      <c r="E284" s="53"/>
      <c r="F284" s="53"/>
      <c r="G284" s="53"/>
      <c r="H284" s="53"/>
      <c r="I284" s="53"/>
      <c r="J284" s="53"/>
      <c r="K284" s="40"/>
      <c r="L284" s="40"/>
      <c r="M284" s="46"/>
      <c r="N284" s="46" t="s">
        <v>56</v>
      </c>
      <c r="O284" s="47">
        <f>AVERAGE(O278:Q278)</f>
        <v>0.89743589743589747</v>
      </c>
      <c r="P284" s="47">
        <f>AVERAGE(R278:T278)</f>
        <v>1.1089743589743588</v>
      </c>
      <c r="Q284" s="47">
        <f>AVERAGE(U278:W278)</f>
        <v>0.81089743589743579</v>
      </c>
      <c r="R284" s="47">
        <f>AVERAGE(X278:Y278)</f>
        <v>0.34134615384615385</v>
      </c>
      <c r="S284" s="47">
        <f>AVERAGE(Z278:AA278)</f>
        <v>0.62980769230769229</v>
      </c>
      <c r="T284" s="47">
        <f>AVERAGE(AB278:AC278)</f>
        <v>0.625</v>
      </c>
      <c r="U284" s="47">
        <f>AVERAGE(AD278:AF278)</f>
        <v>1.2115384615384615</v>
      </c>
      <c r="V284" s="47">
        <f>AVERAGE(AG278:AH278)</f>
        <v>0.53365384615384615</v>
      </c>
      <c r="W284" s="47">
        <f>AVERAGE(AI278:AJ278)</f>
        <v>1.4086538461538463</v>
      </c>
      <c r="X284" s="46"/>
      <c r="Y284" s="46"/>
      <c r="Z284" s="46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</row>
    <row r="285" spans="1:38" x14ac:dyDescent="0.25">
      <c r="E285" s="53"/>
      <c r="F285" s="53"/>
      <c r="G285" s="53"/>
      <c r="H285" s="53"/>
      <c r="I285" s="53"/>
      <c r="J285" s="53"/>
      <c r="K285" s="40"/>
      <c r="L285" s="40"/>
      <c r="M285" s="46"/>
      <c r="N285" s="46" t="s">
        <v>57</v>
      </c>
      <c r="O285" s="47">
        <f>AVERAGE(O279:Q279)</f>
        <v>1.8333333333333333</v>
      </c>
      <c r="P285" s="47">
        <f>AVERAGE(R279:T279)</f>
        <v>2</v>
      </c>
      <c r="Q285" s="47">
        <f>AVERAGE(U279:W279)</f>
        <v>1.75</v>
      </c>
      <c r="R285" s="47">
        <f>AVERAGE(X279:Y279)</f>
        <v>0.875</v>
      </c>
      <c r="S285" s="47">
        <f>AVERAGE(Z279:AA279)</f>
        <v>0.75</v>
      </c>
      <c r="T285" s="47">
        <f>AVERAGE(AB279:AC279)</f>
        <v>0.625</v>
      </c>
      <c r="U285" s="47">
        <f>AVERAGE(AD279:AF279)</f>
        <v>1.6666666666666667</v>
      </c>
      <c r="V285" s="47">
        <f>AVERAGE(AG279:AH279)</f>
        <v>1.5</v>
      </c>
      <c r="W285" s="47">
        <f>AVERAGE(AI279:AJ279)</f>
        <v>2.125</v>
      </c>
      <c r="X285" s="46"/>
      <c r="Y285" s="46"/>
      <c r="Z285" s="46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</row>
    <row r="286" spans="1:38" x14ac:dyDescent="0.25">
      <c r="E286" s="53"/>
      <c r="F286" s="53"/>
      <c r="G286" s="53"/>
      <c r="H286" s="53"/>
      <c r="I286" s="53"/>
      <c r="J286" s="53"/>
      <c r="K286" s="40"/>
      <c r="L286" s="40"/>
      <c r="M286" s="46"/>
      <c r="N286" s="46" t="s">
        <v>58</v>
      </c>
      <c r="O286" s="47">
        <f>AVERAGE(O280:Q280)</f>
        <v>0</v>
      </c>
      <c r="P286" s="47">
        <f>AVERAGE(R280:T280)</f>
        <v>0.33333333333333331</v>
      </c>
      <c r="Q286" s="47">
        <f>AVERAGE(U280:W280)</f>
        <v>8.3333333333333329E-2</v>
      </c>
      <c r="R286" s="47">
        <f>AVERAGE(X280:Y280)</f>
        <v>0.125</v>
      </c>
      <c r="S286" s="47">
        <f>AVERAGE(Z280:AA280)</f>
        <v>0.625</v>
      </c>
      <c r="T286" s="47">
        <f>AVERAGE(AB280:AC280)</f>
        <v>0.625</v>
      </c>
      <c r="U286" s="47">
        <f>AVERAGE(AD280:AF280)</f>
        <v>0.75</v>
      </c>
      <c r="V286" s="47">
        <f>AVERAGE(AG280:AH280)</f>
        <v>0.125</v>
      </c>
      <c r="W286" s="47">
        <f>AVERAGE(AI280:AJ280)</f>
        <v>0.625</v>
      </c>
      <c r="X286" s="46"/>
      <c r="Y286" s="46"/>
      <c r="Z286" s="46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</row>
    <row r="287" spans="1:38" x14ac:dyDescent="0.25">
      <c r="E287" s="53"/>
      <c r="F287" s="53"/>
      <c r="G287" s="53"/>
      <c r="H287" s="53"/>
      <c r="I287" s="53"/>
      <c r="J287" s="53"/>
      <c r="K287" s="40"/>
      <c r="L287" s="40"/>
      <c r="M287" s="46"/>
      <c r="N287" s="46" t="s">
        <v>45</v>
      </c>
      <c r="O287" s="46">
        <v>2.4</v>
      </c>
      <c r="P287" s="46">
        <v>3</v>
      </c>
      <c r="Q287" s="46">
        <v>3</v>
      </c>
      <c r="R287" s="46">
        <v>1.3</v>
      </c>
      <c r="S287" s="46">
        <v>1.1000000000000001</v>
      </c>
      <c r="T287" s="46">
        <v>1.1000000000000001</v>
      </c>
      <c r="U287" s="46">
        <v>2.8</v>
      </c>
      <c r="V287" s="46">
        <v>1.5</v>
      </c>
      <c r="W287" s="46">
        <v>2</v>
      </c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</row>
    <row r="288" spans="1:38" x14ac:dyDescent="0.25">
      <c r="E288" s="53"/>
      <c r="F288" s="53"/>
      <c r="G288" s="53"/>
      <c r="H288" s="53"/>
      <c r="I288" s="53"/>
      <c r="J288" s="53"/>
      <c r="K288" s="40"/>
      <c r="L288" s="40"/>
      <c r="M288" s="46"/>
      <c r="N288" s="46" t="s">
        <v>46</v>
      </c>
      <c r="O288" s="46">
        <v>0</v>
      </c>
      <c r="P288" s="46">
        <v>0</v>
      </c>
      <c r="Q288" s="46">
        <v>0</v>
      </c>
      <c r="R288" s="46">
        <v>0</v>
      </c>
      <c r="S288" s="46">
        <v>0.1</v>
      </c>
      <c r="T288" s="46">
        <v>0.1</v>
      </c>
      <c r="U288" s="46">
        <v>0.2</v>
      </c>
      <c r="V288" s="46">
        <v>0</v>
      </c>
      <c r="W288" s="46">
        <v>1.25</v>
      </c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</row>
    <row r="289" spans="5:38" x14ac:dyDescent="0.25">
      <c r="E289" s="53"/>
      <c r="F289" s="53"/>
      <c r="G289" s="53"/>
      <c r="H289" s="53"/>
      <c r="I289" s="53"/>
      <c r="J289" s="53"/>
      <c r="K289" s="40"/>
      <c r="L289" s="40"/>
      <c r="M289" s="46"/>
      <c r="N289" s="46"/>
      <c r="O289" s="46" t="s">
        <v>61</v>
      </c>
      <c r="P289" s="46" t="s">
        <v>62</v>
      </c>
      <c r="Q289" s="46" t="s">
        <v>64</v>
      </c>
      <c r="R289" s="46" t="s">
        <v>50</v>
      </c>
      <c r="S289" s="46" t="s">
        <v>47</v>
      </c>
      <c r="T289" s="46" t="s">
        <v>60</v>
      </c>
      <c r="U289" s="46" t="s">
        <v>59</v>
      </c>
      <c r="V289" s="46" t="s">
        <v>63</v>
      </c>
      <c r="W289" s="46" t="s">
        <v>55</v>
      </c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</row>
    <row r="290" spans="5:38" x14ac:dyDescent="0.25">
      <c r="E290" s="53"/>
      <c r="F290" s="53"/>
      <c r="G290" s="53"/>
      <c r="H290" s="53"/>
      <c r="I290" s="53"/>
      <c r="J290" s="53"/>
      <c r="K290" s="40"/>
      <c r="L290" s="40"/>
      <c r="M290" s="46"/>
      <c r="N290" s="46" t="s">
        <v>66</v>
      </c>
      <c r="O290" s="47">
        <f t="shared" ref="O290:P294" si="3">S284</f>
        <v>0.62980769230769229</v>
      </c>
      <c r="P290" s="47">
        <f t="shared" si="3"/>
        <v>0.625</v>
      </c>
      <c r="Q290" s="47">
        <f>V284</f>
        <v>0.53365384615384615</v>
      </c>
      <c r="R290" s="47">
        <f>R284</f>
        <v>0.34134615384615385</v>
      </c>
      <c r="S290" s="47">
        <f>O284</f>
        <v>0.89743589743589747</v>
      </c>
      <c r="T290" s="47">
        <f>Q284</f>
        <v>0.81089743589743579</v>
      </c>
      <c r="U290" s="47">
        <f>P284</f>
        <v>1.1089743589743588</v>
      </c>
      <c r="V290" s="47">
        <f>U284</f>
        <v>1.2115384615384615</v>
      </c>
      <c r="W290" s="47">
        <f>W284</f>
        <v>1.4086538461538463</v>
      </c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</row>
    <row r="291" spans="5:38" x14ac:dyDescent="0.25">
      <c r="E291" s="53"/>
      <c r="F291" s="53"/>
      <c r="G291" s="53"/>
      <c r="H291" s="53"/>
      <c r="I291" s="53"/>
      <c r="J291" s="53"/>
      <c r="K291" s="40"/>
      <c r="L291" s="40"/>
      <c r="M291" s="46"/>
      <c r="N291" s="46" t="s">
        <v>65</v>
      </c>
      <c r="O291" s="47">
        <f t="shared" si="3"/>
        <v>0.75</v>
      </c>
      <c r="P291" s="47">
        <f t="shared" si="3"/>
        <v>0.625</v>
      </c>
      <c r="Q291" s="47">
        <f>V285</f>
        <v>1.5</v>
      </c>
      <c r="R291" s="47">
        <f>R285</f>
        <v>0.875</v>
      </c>
      <c r="S291" s="47">
        <f>O285</f>
        <v>1.8333333333333333</v>
      </c>
      <c r="T291" s="47">
        <f>Q285</f>
        <v>1.75</v>
      </c>
      <c r="U291" s="47">
        <f>P285</f>
        <v>2</v>
      </c>
      <c r="V291" s="47">
        <f>U285</f>
        <v>1.6666666666666667</v>
      </c>
      <c r="W291" s="47">
        <f>W285</f>
        <v>2.125</v>
      </c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</row>
    <row r="292" spans="5:38" x14ac:dyDescent="0.25">
      <c r="E292" s="53"/>
      <c r="F292" s="53"/>
      <c r="G292" s="53"/>
      <c r="H292" s="53"/>
      <c r="I292" s="53"/>
      <c r="J292" s="53"/>
      <c r="K292" s="40"/>
      <c r="L292" s="40"/>
      <c r="M292" s="46"/>
      <c r="N292" s="46" t="s">
        <v>67</v>
      </c>
      <c r="O292" s="47">
        <f t="shared" si="3"/>
        <v>0.625</v>
      </c>
      <c r="P292" s="47">
        <f t="shared" si="3"/>
        <v>0.625</v>
      </c>
      <c r="Q292" s="47">
        <f>V286</f>
        <v>0.125</v>
      </c>
      <c r="R292" s="47">
        <f>R286</f>
        <v>0.125</v>
      </c>
      <c r="S292" s="47">
        <f>O286</f>
        <v>0</v>
      </c>
      <c r="T292" s="47">
        <f>Q286</f>
        <v>8.3333333333333329E-2</v>
      </c>
      <c r="U292" s="47">
        <f>P286</f>
        <v>0.33333333333333331</v>
      </c>
      <c r="V292" s="47">
        <f>U286</f>
        <v>0.75</v>
      </c>
      <c r="W292" s="47">
        <f>W286</f>
        <v>0.625</v>
      </c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</row>
    <row r="293" spans="5:38" x14ac:dyDescent="0.25">
      <c r="E293" s="53"/>
      <c r="F293" s="53"/>
      <c r="G293" s="53"/>
      <c r="H293" s="53"/>
      <c r="I293" s="53"/>
      <c r="J293" s="53"/>
      <c r="K293" s="40"/>
      <c r="L293" s="40"/>
      <c r="M293" s="46"/>
      <c r="N293" s="46" t="s">
        <v>45</v>
      </c>
      <c r="O293" s="47">
        <f t="shared" si="3"/>
        <v>1.1000000000000001</v>
      </c>
      <c r="P293" s="47">
        <f t="shared" si="3"/>
        <v>1.1000000000000001</v>
      </c>
      <c r="Q293" s="47">
        <f>V287</f>
        <v>1.5</v>
      </c>
      <c r="R293" s="47">
        <f>R287</f>
        <v>1.3</v>
      </c>
      <c r="S293" s="47">
        <f>O287</f>
        <v>2.4</v>
      </c>
      <c r="T293" s="47">
        <f>Q287</f>
        <v>3</v>
      </c>
      <c r="U293" s="47">
        <f>P287</f>
        <v>3</v>
      </c>
      <c r="V293" s="47">
        <f>U287</f>
        <v>2.8</v>
      </c>
      <c r="W293" s="47">
        <f>W287</f>
        <v>2</v>
      </c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</row>
    <row r="294" spans="5:38" x14ac:dyDescent="0.25">
      <c r="E294" s="53"/>
      <c r="F294" s="53"/>
      <c r="G294" s="53"/>
      <c r="H294" s="53"/>
      <c r="I294" s="53"/>
      <c r="J294" s="53"/>
      <c r="K294" s="40"/>
      <c r="L294" s="40"/>
      <c r="M294" s="46"/>
      <c r="N294" s="46" t="s">
        <v>46</v>
      </c>
      <c r="O294" s="47">
        <f t="shared" si="3"/>
        <v>0.1</v>
      </c>
      <c r="P294" s="47">
        <f t="shared" si="3"/>
        <v>0.1</v>
      </c>
      <c r="Q294" s="47">
        <f>V288</f>
        <v>0</v>
      </c>
      <c r="R294" s="47">
        <f>R288</f>
        <v>0</v>
      </c>
      <c r="S294" s="47">
        <f>O288</f>
        <v>0</v>
      </c>
      <c r="T294" s="47">
        <f>Q288</f>
        <v>0</v>
      </c>
      <c r="U294" s="47">
        <f>P288</f>
        <v>0</v>
      </c>
      <c r="V294" s="47">
        <f>U288</f>
        <v>0.2</v>
      </c>
      <c r="W294" s="47">
        <f>W288</f>
        <v>1.25</v>
      </c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</row>
    <row r="295" spans="5:38" x14ac:dyDescent="0.25">
      <c r="E295" s="53"/>
      <c r="F295" s="53"/>
      <c r="G295" s="53"/>
      <c r="H295" s="53"/>
      <c r="I295" s="53"/>
      <c r="J295" s="53"/>
      <c r="K295" s="40"/>
      <c r="L295" s="40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</row>
    <row r="296" spans="5:38" x14ac:dyDescent="0.25">
      <c r="E296" s="53"/>
      <c r="F296" s="53"/>
      <c r="G296" s="53"/>
      <c r="H296" s="53"/>
      <c r="I296" s="53"/>
      <c r="J296" s="53"/>
      <c r="K296" s="40"/>
      <c r="L296" s="40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</row>
    <row r="297" spans="5:38" x14ac:dyDescent="0.25">
      <c r="E297" s="53"/>
      <c r="F297" s="53"/>
      <c r="G297" s="53"/>
      <c r="H297" s="53"/>
      <c r="I297" s="53"/>
      <c r="J297" s="53"/>
      <c r="K297" s="40"/>
      <c r="L297" s="40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</row>
    <row r="298" spans="5:38" x14ac:dyDescent="0.25">
      <c r="E298" s="53"/>
      <c r="F298" s="53"/>
      <c r="G298" s="53"/>
      <c r="H298" s="53"/>
      <c r="I298" s="53"/>
      <c r="J298" s="53"/>
      <c r="K298" s="40"/>
      <c r="L298" s="40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</row>
    <row r="299" spans="5:38" x14ac:dyDescent="0.25">
      <c r="E299" s="53"/>
      <c r="F299" s="53"/>
      <c r="G299" s="53"/>
      <c r="H299" s="53"/>
      <c r="I299" s="53"/>
      <c r="J299" s="53"/>
      <c r="K299" s="40"/>
      <c r="L299" s="40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</row>
    <row r="300" spans="5:38" x14ac:dyDescent="0.25">
      <c r="L300" s="28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</row>
    <row r="301" spans="5:38" x14ac:dyDescent="0.25">
      <c r="L301" s="28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</row>
    <row r="302" spans="5:38" x14ac:dyDescent="0.25">
      <c r="L302" s="28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</row>
    <row r="303" spans="5:38" x14ac:dyDescent="0.25">
      <c r="L303" s="28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</row>
    <row r="304" spans="5:38" x14ac:dyDescent="0.25">
      <c r="L304" s="28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</row>
    <row r="305" spans="12:38" x14ac:dyDescent="0.25">
      <c r="L305" s="28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</row>
    <row r="306" spans="12:38" x14ac:dyDescent="0.25">
      <c r="L306" s="28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</row>
    <row r="307" spans="12:38" x14ac:dyDescent="0.25"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I307" s="28"/>
      <c r="AJ307" s="28"/>
    </row>
    <row r="308" spans="12:38" x14ac:dyDescent="0.25"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I308" s="28"/>
      <c r="AJ308" s="28"/>
    </row>
    <row r="309" spans="12:38" x14ac:dyDescent="0.25"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I309" s="28"/>
      <c r="AJ309" s="28"/>
    </row>
    <row r="310" spans="12:38" x14ac:dyDescent="0.25"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I310" s="28"/>
      <c r="AJ310" s="28"/>
    </row>
    <row r="311" spans="12:38" x14ac:dyDescent="0.25"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I311" s="28"/>
      <c r="AJ311" s="28"/>
    </row>
    <row r="312" spans="12:38" x14ac:dyDescent="0.25"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I312" s="28"/>
      <c r="AJ312" s="28"/>
    </row>
    <row r="313" spans="12:38" x14ac:dyDescent="0.25"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I313" s="28"/>
      <c r="AJ313" s="28"/>
    </row>
    <row r="314" spans="12:38" x14ac:dyDescent="0.25"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I314" s="28"/>
      <c r="AJ314" s="28"/>
    </row>
    <row r="315" spans="12:38" x14ac:dyDescent="0.25"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I315" s="28"/>
      <c r="AJ315" s="28"/>
    </row>
    <row r="316" spans="12:38" x14ac:dyDescent="0.25"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I316" s="28"/>
      <c r="AJ316" s="28"/>
    </row>
    <row r="317" spans="12:38" x14ac:dyDescent="0.25"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I317" s="28"/>
      <c r="AJ317" s="28"/>
    </row>
    <row r="371" spans="15:21" x14ac:dyDescent="0.25">
      <c r="O371" s="23">
        <f>2.4*30%</f>
        <v>0.72</v>
      </c>
      <c r="P371" s="23">
        <f>3*30%</f>
        <v>0.89999999999999991</v>
      </c>
      <c r="Q371" s="23">
        <f>1.3*30%</f>
        <v>0.39</v>
      </c>
      <c r="R371" s="23">
        <f>1.1*30%</f>
        <v>0.33</v>
      </c>
      <c r="S371" s="23">
        <f>2.1*30%</f>
        <v>0.63</v>
      </c>
      <c r="T371" s="23">
        <f>0.75*0.3</f>
        <v>0.22499999999999998</v>
      </c>
      <c r="U371" s="23">
        <f>4*0.3</f>
        <v>1.2</v>
      </c>
    </row>
    <row r="372" spans="15:21" x14ac:dyDescent="0.25">
      <c r="O372" s="69">
        <f>2.4-O371</f>
        <v>1.68</v>
      </c>
      <c r="P372" s="69">
        <f>3-P371</f>
        <v>2.1</v>
      </c>
      <c r="Q372" s="69">
        <f>1.3-Q371</f>
        <v>0.91</v>
      </c>
      <c r="R372" s="69">
        <f>1.1-R371</f>
        <v>0.77</v>
      </c>
      <c r="S372" s="69">
        <f>2.1-S371</f>
        <v>1.4700000000000002</v>
      </c>
      <c r="T372" s="69">
        <f>1.5-T371</f>
        <v>1.2749999999999999</v>
      </c>
      <c r="U372" s="69">
        <v>1</v>
      </c>
    </row>
  </sheetData>
  <autoFilter ref="A3:AQ50"/>
  <mergeCells count="37">
    <mergeCell ref="AK2:AK3"/>
    <mergeCell ref="AL2:AL3"/>
    <mergeCell ref="AK260:AL273"/>
    <mergeCell ref="F1:I2"/>
    <mergeCell ref="O1:AL1"/>
    <mergeCell ref="O2:Q2"/>
    <mergeCell ref="U2:W2"/>
    <mergeCell ref="X2:Y2"/>
    <mergeCell ref="AB2:AC2"/>
    <mergeCell ref="R2:T2"/>
    <mergeCell ref="Z2:AA2"/>
    <mergeCell ref="AD2:AF2"/>
    <mergeCell ref="AI2:AJ2"/>
    <mergeCell ref="K2:K3"/>
    <mergeCell ref="L2:L3"/>
    <mergeCell ref="M2:M3"/>
    <mergeCell ref="J2:J3"/>
    <mergeCell ref="X260:Y273"/>
    <mergeCell ref="U260:W273"/>
    <mergeCell ref="R260:T273"/>
    <mergeCell ref="O260:Q273"/>
    <mergeCell ref="AI260:AJ273"/>
    <mergeCell ref="AD260:AF273"/>
    <mergeCell ref="AB260:AC273"/>
    <mergeCell ref="Z260:AA273"/>
    <mergeCell ref="N2:N3"/>
    <mergeCell ref="AG2:AH2"/>
    <mergeCell ref="AG260:AH273"/>
    <mergeCell ref="AB277:AC277"/>
    <mergeCell ref="AD277:AF277"/>
    <mergeCell ref="AG277:AH277"/>
    <mergeCell ref="AI277:AJ277"/>
    <mergeCell ref="O277:Q277"/>
    <mergeCell ref="R277:T277"/>
    <mergeCell ref="U277:W277"/>
    <mergeCell ref="X277:Y277"/>
    <mergeCell ref="Z277:AA277"/>
  </mergeCells>
  <conditionalFormatting sqref="R4:W5 R12:W12 S13:W13 R14:W16 R41:W42 R46:W53 R56 R61:W68 R71:W74 R76:W259 R7:W9 R6:T6 R19:W38">
    <cfRule type="cellIs" dxfId="224" priority="426" operator="greaterThan">
      <formula>3</formula>
    </cfRule>
    <cfRule type="cellIs" dxfId="223" priority="427" operator="greaterThan">
      <formula>3</formula>
    </cfRule>
  </conditionalFormatting>
  <conditionalFormatting sqref="O4:Q9 O12:Q16 O41:Q42 O45:Q54 O56:Q56 O57 O61:Q68 O71:Q74 O76:Q259 O19:Q38">
    <cfRule type="cellIs" dxfId="222" priority="425" operator="greaterThan">
      <formula>2.4</formula>
    </cfRule>
  </conditionalFormatting>
  <conditionalFormatting sqref="X4:Y5 X12:Y16 X41:Y42 X46:Y53 X61:Y68 X71:Y74 X76:Y259 X7:Y9 X19:Y38">
    <cfRule type="cellIs" dxfId="221" priority="424" operator="greaterThan">
      <formula>1.3</formula>
    </cfRule>
  </conditionalFormatting>
  <conditionalFormatting sqref="Z4:AA9 Z12:AC16 Z41:AC42 Z46:AC53 Z61:AC68 Z71:AC74 Z76:AC259 Z19:AC38">
    <cfRule type="cellIs" dxfId="220" priority="423" operator="greaterThan">
      <formula>1.1</formula>
    </cfRule>
  </conditionalFormatting>
  <conditionalFormatting sqref="AB4:AC9">
    <cfRule type="cellIs" dxfId="219" priority="422" operator="greaterThan">
      <formula>1.1</formula>
    </cfRule>
  </conditionalFormatting>
  <conditionalFormatting sqref="AD4:AF9 AD12:AF16 AD41:AF42 AD46:AF53 AD61:AF68 AD71:AF74 AD76:AF259 AD19:AF38">
    <cfRule type="cellIs" dxfId="218" priority="420" operator="greaterThan">
      <formula>2.1</formula>
    </cfRule>
    <cfRule type="cellIs" dxfId="217" priority="421" operator="greaterThan">
      <formula>2.8</formula>
    </cfRule>
  </conditionalFormatting>
  <conditionalFormatting sqref="AG4:AH9 AG12:AH16 AG41:AH42 AG46:AH53 AG61:AH68 AG71:AH74 AG76:AH259 AG19:AH38">
    <cfRule type="cellIs" dxfId="216" priority="419" operator="greaterThan">
      <formula>1.5</formula>
    </cfRule>
  </conditionalFormatting>
  <conditionalFormatting sqref="AI4:AJ9 AI12:AJ12 AI13 AI14:AJ16 AI41:AJ42 AI46:AJ53 AI61:AJ68 AI71:AJ74 AI76:AJ259 AI19:AJ38">
    <cfRule type="cellIs" dxfId="215" priority="410" operator="lessThan">
      <formula>1.25</formula>
    </cfRule>
    <cfRule type="cellIs" dxfId="214" priority="418" operator="greaterThan">
      <formula>4</formula>
    </cfRule>
  </conditionalFormatting>
  <conditionalFormatting sqref="R13">
    <cfRule type="cellIs" dxfId="213" priority="385" operator="greaterThan">
      <formula>2.4</formula>
    </cfRule>
  </conditionalFormatting>
  <conditionalFormatting sqref="R39:W39">
    <cfRule type="cellIs" dxfId="212" priority="373" operator="greaterThan">
      <formula>3</formula>
    </cfRule>
    <cfRule type="cellIs" dxfId="211" priority="374" operator="greaterThan">
      <formula>3</formula>
    </cfRule>
  </conditionalFormatting>
  <conditionalFormatting sqref="O39:Q39">
    <cfRule type="cellIs" dxfId="210" priority="372" operator="greaterThan">
      <formula>2.4</formula>
    </cfRule>
  </conditionalFormatting>
  <conditionalFormatting sqref="X39:Y39">
    <cfRule type="cellIs" dxfId="209" priority="371" operator="greaterThan">
      <formula>1.3</formula>
    </cfRule>
  </conditionalFormatting>
  <conditionalFormatting sqref="Z39:AC39">
    <cfRule type="cellIs" dxfId="208" priority="370" operator="greaterThan">
      <formula>1.1</formula>
    </cfRule>
  </conditionalFormatting>
  <conditionalFormatting sqref="AD39:AF39">
    <cfRule type="cellIs" dxfId="207" priority="368" operator="greaterThan">
      <formula>2.1</formula>
    </cfRule>
    <cfRule type="cellIs" dxfId="206" priority="369" operator="greaterThan">
      <formula>2.8</formula>
    </cfRule>
  </conditionalFormatting>
  <conditionalFormatting sqref="AG39:AH39">
    <cfRule type="cellIs" dxfId="205" priority="367" operator="greaterThan">
      <formula>1.5</formula>
    </cfRule>
  </conditionalFormatting>
  <conditionalFormatting sqref="AI39:AJ39">
    <cfRule type="cellIs" dxfId="204" priority="365" operator="lessThan">
      <formula>1.25</formula>
    </cfRule>
    <cfRule type="cellIs" dxfId="203" priority="366" operator="greaterThan">
      <formula>4</formula>
    </cfRule>
  </conditionalFormatting>
  <conditionalFormatting sqref="R40:W40">
    <cfRule type="cellIs" dxfId="202" priority="353" operator="greaterThan">
      <formula>3</formula>
    </cfRule>
    <cfRule type="cellIs" dxfId="201" priority="354" operator="greaterThan">
      <formula>3</formula>
    </cfRule>
  </conditionalFormatting>
  <conditionalFormatting sqref="O40:Q40">
    <cfRule type="cellIs" dxfId="200" priority="352" operator="greaterThan">
      <formula>2.4</formula>
    </cfRule>
  </conditionalFormatting>
  <conditionalFormatting sqref="X40:Y40">
    <cfRule type="cellIs" dxfId="199" priority="351" operator="greaterThan">
      <formula>1.3</formula>
    </cfRule>
  </conditionalFormatting>
  <conditionalFormatting sqref="Z40:AC40">
    <cfRule type="cellIs" dxfId="198" priority="350" operator="greaterThan">
      <formula>1.1</formula>
    </cfRule>
  </conditionalFormatting>
  <conditionalFormatting sqref="AD40:AF40">
    <cfRule type="cellIs" dxfId="197" priority="348" operator="greaterThan">
      <formula>2.1</formula>
    </cfRule>
    <cfRule type="cellIs" dxfId="196" priority="349" operator="greaterThan">
      <formula>2.8</formula>
    </cfRule>
  </conditionalFormatting>
  <conditionalFormatting sqref="AG40:AH40">
    <cfRule type="cellIs" dxfId="195" priority="347" operator="greaterThan">
      <formula>1.5</formula>
    </cfRule>
  </conditionalFormatting>
  <conditionalFormatting sqref="AI40:AJ40">
    <cfRule type="cellIs" dxfId="194" priority="345" operator="lessThan">
      <formula>1.25</formula>
    </cfRule>
    <cfRule type="cellIs" dxfId="193" priority="346" operator="greaterThan">
      <formula>4</formula>
    </cfRule>
  </conditionalFormatting>
  <conditionalFormatting sqref="R43:W43">
    <cfRule type="cellIs" dxfId="192" priority="333" operator="greaterThan">
      <formula>3</formula>
    </cfRule>
    <cfRule type="cellIs" dxfId="191" priority="334" operator="greaterThan">
      <formula>3</formula>
    </cfRule>
  </conditionalFormatting>
  <conditionalFormatting sqref="O43:Q43">
    <cfRule type="cellIs" dxfId="190" priority="332" operator="greaterThan">
      <formula>2.4</formula>
    </cfRule>
  </conditionalFormatting>
  <conditionalFormatting sqref="X43:Y43">
    <cfRule type="cellIs" dxfId="189" priority="331" operator="greaterThan">
      <formula>1.3</formula>
    </cfRule>
  </conditionalFormatting>
  <conditionalFormatting sqref="Z43:AC43">
    <cfRule type="cellIs" dxfId="188" priority="330" operator="greaterThan">
      <formula>1.1</formula>
    </cfRule>
  </conditionalFormatting>
  <conditionalFormatting sqref="AD43:AF43">
    <cfRule type="cellIs" dxfId="187" priority="328" operator="greaterThan">
      <formula>2.1</formula>
    </cfRule>
    <cfRule type="cellIs" dxfId="186" priority="329" operator="greaterThan">
      <formula>2.8</formula>
    </cfRule>
  </conditionalFormatting>
  <conditionalFormatting sqref="AG43:AH43">
    <cfRule type="cellIs" dxfId="185" priority="327" operator="greaterThan">
      <formula>1.5</formula>
    </cfRule>
  </conditionalFormatting>
  <conditionalFormatting sqref="AI43:AJ43">
    <cfRule type="cellIs" dxfId="184" priority="325" operator="lessThan">
      <formula>1.25</formula>
    </cfRule>
    <cfRule type="cellIs" dxfId="183" priority="326" operator="greaterThan">
      <formula>4</formula>
    </cfRule>
  </conditionalFormatting>
  <conditionalFormatting sqref="R45:W45">
    <cfRule type="cellIs" dxfId="182" priority="314" operator="greaterThan">
      <formula>3</formula>
    </cfRule>
    <cfRule type="cellIs" dxfId="181" priority="315" operator="greaterThan">
      <formula>3</formula>
    </cfRule>
  </conditionalFormatting>
  <conditionalFormatting sqref="X45:Y45">
    <cfRule type="cellIs" dxfId="180" priority="313" operator="greaterThan">
      <formula>1.3</formula>
    </cfRule>
  </conditionalFormatting>
  <conditionalFormatting sqref="Z45:AC45">
    <cfRule type="cellIs" dxfId="179" priority="312" operator="greaterThan">
      <formula>1.1</formula>
    </cfRule>
  </conditionalFormatting>
  <conditionalFormatting sqref="AD45:AF45">
    <cfRule type="cellIs" dxfId="178" priority="310" operator="greaterThan">
      <formula>2.1</formula>
    </cfRule>
    <cfRule type="cellIs" dxfId="177" priority="311" operator="greaterThan">
      <formula>2.8</formula>
    </cfRule>
  </conditionalFormatting>
  <conditionalFormatting sqref="AG45:AH45">
    <cfRule type="cellIs" dxfId="176" priority="309" operator="greaterThan">
      <formula>1.5</formula>
    </cfRule>
  </conditionalFormatting>
  <conditionalFormatting sqref="AI45:AJ45">
    <cfRule type="cellIs" dxfId="175" priority="307" operator="lessThan">
      <formula>1.25</formula>
    </cfRule>
    <cfRule type="cellIs" dxfId="174" priority="308" operator="greaterThan">
      <formula>4</formula>
    </cfRule>
  </conditionalFormatting>
  <conditionalFormatting sqref="R44:W44">
    <cfRule type="cellIs" dxfId="173" priority="295" operator="greaterThan">
      <formula>3</formula>
    </cfRule>
    <cfRule type="cellIs" dxfId="172" priority="296" operator="greaterThan">
      <formula>3</formula>
    </cfRule>
  </conditionalFormatting>
  <conditionalFormatting sqref="O44:Q44">
    <cfRule type="cellIs" dxfId="171" priority="294" operator="greaterThan">
      <formula>2.4</formula>
    </cfRule>
  </conditionalFormatting>
  <conditionalFormatting sqref="X44:Y44">
    <cfRule type="cellIs" dxfId="170" priority="293" operator="greaterThan">
      <formula>1.3</formula>
    </cfRule>
  </conditionalFormatting>
  <conditionalFormatting sqref="Z44:AC44">
    <cfRule type="cellIs" dxfId="169" priority="292" operator="greaterThan">
      <formula>1.1</formula>
    </cfRule>
  </conditionalFormatting>
  <conditionalFormatting sqref="AD44:AF44">
    <cfRule type="cellIs" dxfId="168" priority="290" operator="greaterThan">
      <formula>2.1</formula>
    </cfRule>
    <cfRule type="cellIs" dxfId="167" priority="291" operator="greaterThan">
      <formula>2.8</formula>
    </cfRule>
  </conditionalFormatting>
  <conditionalFormatting sqref="AG44:AH44">
    <cfRule type="cellIs" dxfId="166" priority="289" operator="greaterThan">
      <formula>1.5</formula>
    </cfRule>
  </conditionalFormatting>
  <conditionalFormatting sqref="AI44:AJ44">
    <cfRule type="cellIs" dxfId="165" priority="287" operator="lessThan">
      <formula>1.25</formula>
    </cfRule>
    <cfRule type="cellIs" dxfId="164" priority="288" operator="greaterThan">
      <formula>4</formula>
    </cfRule>
  </conditionalFormatting>
  <conditionalFormatting sqref="R55:W55">
    <cfRule type="cellIs" dxfId="163" priority="274" operator="greaterThan">
      <formula>3</formula>
    </cfRule>
    <cfRule type="cellIs" dxfId="162" priority="275" operator="greaterThan">
      <formula>3</formula>
    </cfRule>
  </conditionalFormatting>
  <conditionalFormatting sqref="O55:Q55">
    <cfRule type="cellIs" dxfId="161" priority="273" operator="greaterThan">
      <formula>2.4</formula>
    </cfRule>
  </conditionalFormatting>
  <conditionalFormatting sqref="X55:Y55">
    <cfRule type="cellIs" dxfId="160" priority="272" operator="greaterThan">
      <formula>1.3</formula>
    </cfRule>
  </conditionalFormatting>
  <conditionalFormatting sqref="Z55:AA55">
    <cfRule type="cellIs" dxfId="159" priority="271" operator="greaterThan">
      <formula>1.1</formula>
    </cfRule>
  </conditionalFormatting>
  <conditionalFormatting sqref="AB55:AC55">
    <cfRule type="cellIs" dxfId="158" priority="270" operator="greaterThan">
      <formula>1.1</formula>
    </cfRule>
  </conditionalFormatting>
  <conditionalFormatting sqref="AD55:AF55">
    <cfRule type="cellIs" dxfId="157" priority="268" operator="greaterThan">
      <formula>2.1</formula>
    </cfRule>
    <cfRule type="cellIs" dxfId="156" priority="269" operator="greaterThan">
      <formula>2.8</formula>
    </cfRule>
  </conditionalFormatting>
  <conditionalFormatting sqref="AG55:AH55">
    <cfRule type="cellIs" dxfId="155" priority="267" operator="greaterThan">
      <formula>1.5</formula>
    </cfRule>
  </conditionalFormatting>
  <conditionalFormatting sqref="AI55:AJ55">
    <cfRule type="cellIs" dxfId="154" priority="265" operator="lessThan">
      <formula>1.25</formula>
    </cfRule>
    <cfRule type="cellIs" dxfId="153" priority="266" operator="greaterThan">
      <formula>4</formula>
    </cfRule>
  </conditionalFormatting>
  <conditionalFormatting sqref="R54:W54">
    <cfRule type="cellIs" dxfId="152" priority="254" operator="greaterThan">
      <formula>3</formula>
    </cfRule>
    <cfRule type="cellIs" dxfId="151" priority="255" operator="greaterThan">
      <formula>3</formula>
    </cfRule>
  </conditionalFormatting>
  <conditionalFormatting sqref="X54:Y54">
    <cfRule type="cellIs" dxfId="150" priority="253" operator="greaterThan">
      <formula>1.3</formula>
    </cfRule>
  </conditionalFormatting>
  <conditionalFormatting sqref="Z54:AC54">
    <cfRule type="cellIs" dxfId="149" priority="252" operator="greaterThan">
      <formula>1.1</formula>
    </cfRule>
  </conditionalFormatting>
  <conditionalFormatting sqref="AD54:AF54">
    <cfRule type="cellIs" dxfId="148" priority="250" operator="greaterThan">
      <formula>2.1</formula>
    </cfRule>
    <cfRule type="cellIs" dxfId="147" priority="251" operator="greaterThan">
      <formula>2.8</formula>
    </cfRule>
  </conditionalFormatting>
  <conditionalFormatting sqref="AG54:AH54">
    <cfRule type="cellIs" dxfId="146" priority="249" operator="greaterThan">
      <formula>1.5</formula>
    </cfRule>
  </conditionalFormatting>
  <conditionalFormatting sqref="AI54:AJ54">
    <cfRule type="cellIs" dxfId="145" priority="247" operator="lessThan">
      <formula>1.25</formula>
    </cfRule>
    <cfRule type="cellIs" dxfId="144" priority="248" operator="greaterThan">
      <formula>4</formula>
    </cfRule>
  </conditionalFormatting>
  <conditionalFormatting sqref="S56:W56">
    <cfRule type="cellIs" dxfId="143" priority="236" operator="greaterThan">
      <formula>3</formula>
    </cfRule>
    <cfRule type="cellIs" dxfId="142" priority="237" operator="greaterThan">
      <formula>3</formula>
    </cfRule>
  </conditionalFormatting>
  <conditionalFormatting sqref="X56:Y56">
    <cfRule type="cellIs" dxfId="141" priority="235" operator="greaterThan">
      <formula>1.3</formula>
    </cfRule>
  </conditionalFormatting>
  <conditionalFormatting sqref="Z56:AC56">
    <cfRule type="cellIs" dxfId="140" priority="234" operator="greaterThan">
      <formula>1.1</formula>
    </cfRule>
  </conditionalFormatting>
  <conditionalFormatting sqref="AD56:AF56">
    <cfRule type="cellIs" dxfId="139" priority="232" operator="greaterThan">
      <formula>2.1</formula>
    </cfRule>
    <cfRule type="cellIs" dxfId="138" priority="233" operator="greaterThan">
      <formula>2.8</formula>
    </cfRule>
  </conditionalFormatting>
  <conditionalFormatting sqref="AG56:AH56">
    <cfRule type="cellIs" dxfId="137" priority="231" operator="greaterThan">
      <formula>1.5</formula>
    </cfRule>
  </conditionalFormatting>
  <conditionalFormatting sqref="AI56:AJ56">
    <cfRule type="cellIs" dxfId="136" priority="229" operator="lessThan">
      <formula>1.25</formula>
    </cfRule>
    <cfRule type="cellIs" dxfId="135" priority="230" operator="greaterThan">
      <formula>4</formula>
    </cfRule>
  </conditionalFormatting>
  <conditionalFormatting sqref="R57:W57">
    <cfRule type="cellIs" dxfId="134" priority="217" operator="greaterThan">
      <formula>3</formula>
    </cfRule>
    <cfRule type="cellIs" dxfId="133" priority="218" operator="greaterThan">
      <formula>3</formula>
    </cfRule>
  </conditionalFormatting>
  <conditionalFormatting sqref="P57:Q57">
    <cfRule type="cellIs" dxfId="132" priority="216" operator="greaterThan">
      <formula>2.4</formula>
    </cfRule>
  </conditionalFormatting>
  <conditionalFormatting sqref="X57:Y57">
    <cfRule type="cellIs" dxfId="131" priority="215" operator="greaterThan">
      <formula>1.3</formula>
    </cfRule>
  </conditionalFormatting>
  <conditionalFormatting sqref="Z57:AC57">
    <cfRule type="cellIs" dxfId="130" priority="214" operator="greaterThan">
      <formula>1.1</formula>
    </cfRule>
  </conditionalFormatting>
  <conditionalFormatting sqref="AD57:AF57">
    <cfRule type="cellIs" dxfId="129" priority="212" operator="greaterThan">
      <formula>2.1</formula>
    </cfRule>
    <cfRule type="cellIs" dxfId="128" priority="213" operator="greaterThan">
      <formula>2.8</formula>
    </cfRule>
  </conditionalFormatting>
  <conditionalFormatting sqref="AG57:AH57">
    <cfRule type="cellIs" dxfId="127" priority="211" operator="greaterThan">
      <formula>1.5</formula>
    </cfRule>
  </conditionalFormatting>
  <conditionalFormatting sqref="AI57:AJ57">
    <cfRule type="cellIs" dxfId="126" priority="209" operator="lessThan">
      <formula>1.25</formula>
    </cfRule>
    <cfRule type="cellIs" dxfId="125" priority="210" operator="greaterThan">
      <formula>4</formula>
    </cfRule>
  </conditionalFormatting>
  <conditionalFormatting sqref="R58:W58">
    <cfRule type="cellIs" dxfId="124" priority="197" operator="greaterThan">
      <formula>3</formula>
    </cfRule>
    <cfRule type="cellIs" dxfId="123" priority="198" operator="greaterThan">
      <formula>3</formula>
    </cfRule>
  </conditionalFormatting>
  <conditionalFormatting sqref="O58:Q58">
    <cfRule type="cellIs" dxfId="122" priority="196" operator="greaterThan">
      <formula>2.4</formula>
    </cfRule>
  </conditionalFormatting>
  <conditionalFormatting sqref="X58:Y58">
    <cfRule type="cellIs" dxfId="121" priority="195" operator="greaterThan">
      <formula>1.3</formula>
    </cfRule>
  </conditionalFormatting>
  <conditionalFormatting sqref="Z58:AC58">
    <cfRule type="cellIs" dxfId="120" priority="194" operator="greaterThan">
      <formula>1.1</formula>
    </cfRule>
  </conditionalFormatting>
  <conditionalFormatting sqref="AD58:AF58">
    <cfRule type="cellIs" dxfId="119" priority="192" operator="greaterThan">
      <formula>2.1</formula>
    </cfRule>
    <cfRule type="cellIs" dxfId="118" priority="193" operator="greaterThan">
      <formula>2.8</formula>
    </cfRule>
  </conditionalFormatting>
  <conditionalFormatting sqref="AG58:AH58">
    <cfRule type="cellIs" dxfId="117" priority="191" operator="greaterThan">
      <formula>1.5</formula>
    </cfRule>
  </conditionalFormatting>
  <conditionalFormatting sqref="AI58:AJ58">
    <cfRule type="cellIs" dxfId="116" priority="189" operator="lessThan">
      <formula>1.25</formula>
    </cfRule>
    <cfRule type="cellIs" dxfId="115" priority="190" operator="greaterThan">
      <formula>4</formula>
    </cfRule>
  </conditionalFormatting>
  <conditionalFormatting sqref="R60:W60">
    <cfRule type="cellIs" dxfId="114" priority="177" operator="greaterThan">
      <formula>3</formula>
    </cfRule>
    <cfRule type="cellIs" dxfId="113" priority="178" operator="greaterThan">
      <formula>3</formula>
    </cfRule>
  </conditionalFormatting>
  <conditionalFormatting sqref="O60:Q60">
    <cfRule type="cellIs" dxfId="112" priority="176" operator="greaterThan">
      <formula>2.4</formula>
    </cfRule>
  </conditionalFormatting>
  <conditionalFormatting sqref="X60:Y60">
    <cfRule type="cellIs" dxfId="111" priority="175" operator="greaterThan">
      <formula>1.3</formula>
    </cfRule>
  </conditionalFormatting>
  <conditionalFormatting sqref="Z60:AC60">
    <cfRule type="cellIs" dxfId="110" priority="174" operator="greaterThan">
      <formula>1.1</formula>
    </cfRule>
  </conditionalFormatting>
  <conditionalFormatting sqref="AD60:AF60">
    <cfRule type="cellIs" dxfId="109" priority="172" operator="greaterThan">
      <formula>2.1</formula>
    </cfRule>
    <cfRule type="cellIs" dxfId="108" priority="173" operator="greaterThan">
      <formula>2.8</formula>
    </cfRule>
  </conditionalFormatting>
  <conditionalFormatting sqref="AG60:AH60">
    <cfRule type="cellIs" dxfId="107" priority="171" operator="greaterThan">
      <formula>1.5</formula>
    </cfRule>
  </conditionalFormatting>
  <conditionalFormatting sqref="AI60:AJ60">
    <cfRule type="cellIs" dxfId="106" priority="169" operator="lessThan">
      <formula>1.25</formula>
    </cfRule>
    <cfRule type="cellIs" dxfId="105" priority="170" operator="greaterThan">
      <formula>4</formula>
    </cfRule>
  </conditionalFormatting>
  <conditionalFormatting sqref="R59:W59">
    <cfRule type="cellIs" dxfId="104" priority="157" operator="greaterThan">
      <formula>3</formula>
    </cfRule>
    <cfRule type="cellIs" dxfId="103" priority="158" operator="greaterThan">
      <formula>3</formula>
    </cfRule>
  </conditionalFormatting>
  <conditionalFormatting sqref="O59:Q59">
    <cfRule type="cellIs" dxfId="102" priority="156" operator="greaterThan">
      <formula>2.4</formula>
    </cfRule>
  </conditionalFormatting>
  <conditionalFormatting sqref="X59:Y59">
    <cfRule type="cellIs" dxfId="101" priority="155" operator="greaterThan">
      <formula>1.3</formula>
    </cfRule>
  </conditionalFormatting>
  <conditionalFormatting sqref="Z59:AC59">
    <cfRule type="cellIs" dxfId="100" priority="154" operator="greaterThan">
      <formula>1.1</formula>
    </cfRule>
  </conditionalFormatting>
  <conditionalFormatting sqref="AD59:AF59">
    <cfRule type="cellIs" dxfId="99" priority="152" operator="greaterThan">
      <formula>2.1</formula>
    </cfRule>
    <cfRule type="cellIs" dxfId="98" priority="153" operator="greaterThan">
      <formula>2.8</formula>
    </cfRule>
  </conditionalFormatting>
  <conditionalFormatting sqref="AG59:AH59">
    <cfRule type="cellIs" dxfId="97" priority="151" operator="greaterThan">
      <formula>1.5</formula>
    </cfRule>
  </conditionalFormatting>
  <conditionalFormatting sqref="AI59:AJ59">
    <cfRule type="cellIs" dxfId="96" priority="149" operator="lessThan">
      <formula>1.25</formula>
    </cfRule>
    <cfRule type="cellIs" dxfId="95" priority="150" operator="greaterThan">
      <formula>4</formula>
    </cfRule>
  </conditionalFormatting>
  <conditionalFormatting sqref="R69:W69">
    <cfRule type="cellIs" dxfId="94" priority="137" operator="greaterThan">
      <formula>3</formula>
    </cfRule>
    <cfRule type="cellIs" dxfId="93" priority="138" operator="greaterThan">
      <formula>3</formula>
    </cfRule>
  </conditionalFormatting>
  <conditionalFormatting sqref="O69:Q69">
    <cfRule type="cellIs" dxfId="92" priority="136" operator="greaterThan">
      <formula>2.4</formula>
    </cfRule>
  </conditionalFormatting>
  <conditionalFormatting sqref="X69:Y69">
    <cfRule type="cellIs" dxfId="91" priority="135" operator="greaterThan">
      <formula>1.3</formula>
    </cfRule>
  </conditionalFormatting>
  <conditionalFormatting sqref="Z69:AC69">
    <cfRule type="cellIs" dxfId="90" priority="134" operator="greaterThan">
      <formula>1.1</formula>
    </cfRule>
  </conditionalFormatting>
  <conditionalFormatting sqref="AD69:AF69">
    <cfRule type="cellIs" dxfId="89" priority="132" operator="greaterThan">
      <formula>2.1</formula>
    </cfRule>
    <cfRule type="cellIs" dxfId="88" priority="133" operator="greaterThan">
      <formula>2.8</formula>
    </cfRule>
  </conditionalFormatting>
  <conditionalFormatting sqref="AG69:AH69">
    <cfRule type="cellIs" dxfId="87" priority="131" operator="greaterThan">
      <formula>1.5</formula>
    </cfRule>
  </conditionalFormatting>
  <conditionalFormatting sqref="AI69:AJ69">
    <cfRule type="cellIs" dxfId="86" priority="129" operator="lessThan">
      <formula>1.25</formula>
    </cfRule>
    <cfRule type="cellIs" dxfId="85" priority="130" operator="greaterThan">
      <formula>4</formula>
    </cfRule>
  </conditionalFormatting>
  <conditionalFormatting sqref="R70:W70">
    <cfRule type="cellIs" dxfId="84" priority="117" operator="greaterThan">
      <formula>3</formula>
    </cfRule>
    <cfRule type="cellIs" dxfId="83" priority="118" operator="greaterThan">
      <formula>3</formula>
    </cfRule>
  </conditionalFormatting>
  <conditionalFormatting sqref="O70:Q70">
    <cfRule type="cellIs" dxfId="82" priority="116" operator="greaterThan">
      <formula>2.4</formula>
    </cfRule>
  </conditionalFormatting>
  <conditionalFormatting sqref="X70:Y70">
    <cfRule type="cellIs" dxfId="81" priority="115" operator="greaterThan">
      <formula>1.3</formula>
    </cfRule>
  </conditionalFormatting>
  <conditionalFormatting sqref="Z70:AC70">
    <cfRule type="cellIs" dxfId="80" priority="114" operator="greaterThan">
      <formula>1.1</formula>
    </cfRule>
  </conditionalFormatting>
  <conditionalFormatting sqref="AD70:AF70">
    <cfRule type="cellIs" dxfId="79" priority="112" operator="greaterThan">
      <formula>2.1</formula>
    </cfRule>
    <cfRule type="cellIs" dxfId="78" priority="113" operator="greaterThan">
      <formula>2.8</formula>
    </cfRule>
  </conditionalFormatting>
  <conditionalFormatting sqref="AG70:AH70">
    <cfRule type="cellIs" dxfId="77" priority="111" operator="greaterThan">
      <formula>1.5</formula>
    </cfRule>
  </conditionalFormatting>
  <conditionalFormatting sqref="AI70:AJ70">
    <cfRule type="cellIs" dxfId="76" priority="109" operator="lessThan">
      <formula>1.25</formula>
    </cfRule>
    <cfRule type="cellIs" dxfId="75" priority="110" operator="greaterThan">
      <formula>4</formula>
    </cfRule>
  </conditionalFormatting>
  <conditionalFormatting sqref="R75:W75">
    <cfRule type="cellIs" dxfId="74" priority="97" operator="greaterThan">
      <formula>3</formula>
    </cfRule>
    <cfRule type="cellIs" dxfId="73" priority="98" operator="greaterThan">
      <formula>3</formula>
    </cfRule>
  </conditionalFormatting>
  <conditionalFormatting sqref="O75:Q75">
    <cfRule type="cellIs" dxfId="72" priority="96" operator="greaterThan">
      <formula>2.4</formula>
    </cfRule>
  </conditionalFormatting>
  <conditionalFormatting sqref="X75:Y75">
    <cfRule type="cellIs" dxfId="71" priority="95" operator="greaterThan">
      <formula>1.3</formula>
    </cfRule>
  </conditionalFormatting>
  <conditionalFormatting sqref="Z75:AC75">
    <cfRule type="cellIs" dxfId="70" priority="94" operator="greaterThan">
      <formula>1.1</formula>
    </cfRule>
  </conditionalFormatting>
  <conditionalFormatting sqref="AD75:AF75">
    <cfRule type="cellIs" dxfId="69" priority="92" operator="greaterThan">
      <formula>2.1</formula>
    </cfRule>
    <cfRule type="cellIs" dxfId="68" priority="93" operator="greaterThan">
      <formula>2.8</formula>
    </cfRule>
  </conditionalFormatting>
  <conditionalFormatting sqref="AG75:AH75">
    <cfRule type="cellIs" dxfId="67" priority="91" operator="greaterThan">
      <formula>1.5</formula>
    </cfRule>
  </conditionalFormatting>
  <conditionalFormatting sqref="AI75:AJ75">
    <cfRule type="cellIs" dxfId="66" priority="89" operator="lessThan">
      <formula>1.25</formula>
    </cfRule>
    <cfRule type="cellIs" dxfId="65" priority="90" operator="greaterThan">
      <formula>4</formula>
    </cfRule>
  </conditionalFormatting>
  <conditionalFormatting sqref="U6:Y6">
    <cfRule type="cellIs" dxfId="64" priority="85" operator="greaterThan">
      <formula>3</formula>
    </cfRule>
    <cfRule type="cellIs" dxfId="63" priority="86" operator="greaterThan">
      <formula>3</formula>
    </cfRule>
  </conditionalFormatting>
  <conditionalFormatting sqref="R10:W10">
    <cfRule type="cellIs" dxfId="62" priority="72" operator="greaterThan">
      <formula>3</formula>
    </cfRule>
    <cfRule type="cellIs" dxfId="61" priority="73" operator="greaterThan">
      <formula>3</formula>
    </cfRule>
  </conditionalFormatting>
  <conditionalFormatting sqref="O10:Q10">
    <cfRule type="cellIs" dxfId="60" priority="71" operator="greaterThan">
      <formula>2.4</formula>
    </cfRule>
  </conditionalFormatting>
  <conditionalFormatting sqref="X10:Y10">
    <cfRule type="cellIs" dxfId="59" priority="70" operator="greaterThan">
      <formula>1.3</formula>
    </cfRule>
  </conditionalFormatting>
  <conditionalFormatting sqref="Z10:AA10">
    <cfRule type="cellIs" dxfId="58" priority="69" operator="greaterThan">
      <formula>1.1</formula>
    </cfRule>
  </conditionalFormatting>
  <conditionalFormatting sqref="AB10:AC10">
    <cfRule type="cellIs" dxfId="57" priority="68" operator="greaterThan">
      <formula>1.1</formula>
    </cfRule>
  </conditionalFormatting>
  <conditionalFormatting sqref="AD10:AF10">
    <cfRule type="cellIs" dxfId="56" priority="66" operator="greaterThan">
      <formula>2.1</formula>
    </cfRule>
    <cfRule type="cellIs" dxfId="55" priority="67" operator="greaterThan">
      <formula>2.8</formula>
    </cfRule>
  </conditionalFormatting>
  <conditionalFormatting sqref="AG10:AH10">
    <cfRule type="cellIs" dxfId="54" priority="65" operator="greaterThan">
      <formula>1.5</formula>
    </cfRule>
  </conditionalFormatting>
  <conditionalFormatting sqref="AI10:AJ10">
    <cfRule type="cellIs" dxfId="53" priority="63" operator="lessThan">
      <formula>1.25</formula>
    </cfRule>
    <cfRule type="cellIs" dxfId="52" priority="64" operator="greaterThan">
      <formula>4</formula>
    </cfRule>
  </conditionalFormatting>
  <conditionalFormatting sqref="R11:W11">
    <cfRule type="cellIs" dxfId="51" priority="50" operator="greaterThan">
      <formula>3</formula>
    </cfRule>
    <cfRule type="cellIs" dxfId="50" priority="51" operator="greaterThan">
      <formula>3</formula>
    </cfRule>
  </conditionalFormatting>
  <conditionalFormatting sqref="O11:Q11">
    <cfRule type="cellIs" dxfId="49" priority="49" operator="greaterThan">
      <formula>2.4</formula>
    </cfRule>
  </conditionalFormatting>
  <conditionalFormatting sqref="X11:Y11">
    <cfRule type="cellIs" dxfId="48" priority="48" operator="greaterThan">
      <formula>1.3</formula>
    </cfRule>
  </conditionalFormatting>
  <conditionalFormatting sqref="Z11:AA11">
    <cfRule type="cellIs" dxfId="47" priority="47" operator="greaterThan">
      <formula>1.1</formula>
    </cfRule>
  </conditionalFormatting>
  <conditionalFormatting sqref="AB11:AC11">
    <cfRule type="cellIs" dxfId="46" priority="46" operator="greaterThan">
      <formula>1.1</formula>
    </cfRule>
  </conditionalFormatting>
  <conditionalFormatting sqref="AD11:AF11">
    <cfRule type="cellIs" dxfId="45" priority="44" operator="greaterThan">
      <formula>2.1</formula>
    </cfRule>
    <cfRule type="cellIs" dxfId="44" priority="45" operator="greaterThan">
      <formula>2.8</formula>
    </cfRule>
  </conditionalFormatting>
  <conditionalFormatting sqref="AG11:AH11">
    <cfRule type="cellIs" dxfId="43" priority="43" operator="greaterThan">
      <formula>1.5</formula>
    </cfRule>
  </conditionalFormatting>
  <conditionalFormatting sqref="AI11:AJ11">
    <cfRule type="cellIs" dxfId="42" priority="41" operator="lessThan">
      <formula>1.25</formula>
    </cfRule>
    <cfRule type="cellIs" dxfId="41" priority="42" operator="greaterThan">
      <formula>4</formula>
    </cfRule>
  </conditionalFormatting>
  <conditionalFormatting sqref="R17:W17">
    <cfRule type="cellIs" dxfId="40" priority="29" operator="greaterThan">
      <formula>3</formula>
    </cfRule>
    <cfRule type="cellIs" dxfId="39" priority="30" operator="greaterThan">
      <formula>3</formula>
    </cfRule>
  </conditionalFormatting>
  <conditionalFormatting sqref="O17:Q17">
    <cfRule type="cellIs" dxfId="38" priority="28" operator="greaterThan">
      <formula>2.4</formula>
    </cfRule>
  </conditionalFormatting>
  <conditionalFormatting sqref="X17:Y17">
    <cfRule type="cellIs" dxfId="37" priority="27" operator="greaterThan">
      <formula>1.3</formula>
    </cfRule>
  </conditionalFormatting>
  <conditionalFormatting sqref="Z17:AC17">
    <cfRule type="cellIs" dxfId="36" priority="26" operator="greaterThan">
      <formula>1.1</formula>
    </cfRule>
  </conditionalFormatting>
  <conditionalFormatting sqref="AD17:AF17">
    <cfRule type="cellIs" dxfId="35" priority="24" operator="greaterThan">
      <formula>2.1</formula>
    </cfRule>
    <cfRule type="cellIs" dxfId="34" priority="25" operator="greaterThan">
      <formula>2.8</formula>
    </cfRule>
  </conditionalFormatting>
  <conditionalFormatting sqref="AG17:AH17">
    <cfRule type="cellIs" dxfId="33" priority="23" operator="greaterThan">
      <formula>1.5</formula>
    </cfRule>
  </conditionalFormatting>
  <conditionalFormatting sqref="AI17:AJ17">
    <cfRule type="cellIs" dxfId="32" priority="21" operator="lessThan">
      <formula>1.25</formula>
    </cfRule>
    <cfRule type="cellIs" dxfId="31" priority="22" operator="greaterThan">
      <formula>4</formula>
    </cfRule>
  </conditionalFormatting>
  <conditionalFormatting sqref="R18:W18">
    <cfRule type="cellIs" dxfId="30" priority="9" operator="greaterThan">
      <formula>3</formula>
    </cfRule>
    <cfRule type="cellIs" dxfId="29" priority="10" operator="greaterThan">
      <formula>3</formula>
    </cfRule>
  </conditionalFormatting>
  <conditionalFormatting sqref="O18:Q18">
    <cfRule type="cellIs" dxfId="28" priority="8" operator="greaterThan">
      <formula>2.4</formula>
    </cfRule>
  </conditionalFormatting>
  <conditionalFormatting sqref="X18:Y18">
    <cfRule type="cellIs" dxfId="27" priority="7" operator="greaterThan">
      <formula>1.3</formula>
    </cfRule>
  </conditionalFormatting>
  <conditionalFormatting sqref="Z18:AC18">
    <cfRule type="cellIs" dxfId="26" priority="6" operator="greaterThan">
      <formula>1.1</formula>
    </cfRule>
  </conditionalFormatting>
  <conditionalFormatting sqref="AD18:AF18">
    <cfRule type="cellIs" dxfId="25" priority="4" operator="greaterThan">
      <formula>2.1</formula>
    </cfRule>
    <cfRule type="cellIs" dxfId="24" priority="5" operator="greaterThan">
      <formula>2.8</formula>
    </cfRule>
  </conditionalFormatting>
  <conditionalFormatting sqref="AG18:AH18">
    <cfRule type="cellIs" dxfId="23" priority="3" operator="greaterThan">
      <formula>1.5</formula>
    </cfRule>
  </conditionalFormatting>
  <conditionalFormatting sqref="AI18:AJ18">
    <cfRule type="cellIs" dxfId="22" priority="1" operator="lessThan">
      <formula>1.25</formula>
    </cfRule>
    <cfRule type="cellIs" dxfId="21" priority="2" operator="greaterThan">
      <formula>4</formula>
    </cfRule>
  </conditionalFormatting>
  <dataValidations count="2">
    <dataValidation type="decimal" allowBlank="1" showInputMessage="1" showErrorMessage="1" sqref="O4:AJ259">
      <formula1>0</formula1>
      <formula2>5</formula2>
    </dataValidation>
    <dataValidation type="textLength" allowBlank="1" showInputMessage="1" showErrorMessage="1" sqref="AK4:AK8 AK50:AK53 AK59 AK61:AK259 AK11">
      <formula1>1</formula1>
      <formula2>1</formula2>
    </dataValidation>
  </dataValidations>
  <printOptions horizontalCentered="1"/>
  <pageMargins left="0.17" right="0.17" top="0.74803149606299202" bottom="0.74803149606299202" header="0.31496062992126" footer="0.31496062992126"/>
  <pageSetup paperSize="3" scale="11" orientation="landscape" r:id="rId1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72"/>
  <sheetViews>
    <sheetView tabSelected="1" topLeftCell="A7" zoomScale="25" zoomScaleNormal="25" workbookViewId="0">
      <selection activeCell="CM58" sqref="CM58"/>
    </sheetView>
  </sheetViews>
  <sheetFormatPr defaultRowHeight="15" x14ac:dyDescent="0.25"/>
  <cols>
    <col min="1" max="1" width="16.7109375" style="48" customWidth="1"/>
    <col min="2" max="27" width="0.28515625" style="48" customWidth="1"/>
    <col min="28" max="28" width="16.7109375" style="48" customWidth="1"/>
    <col min="29" max="29" width="16.7109375" style="53" customWidth="1"/>
    <col min="30" max="30" width="8" style="53" customWidth="1"/>
  </cols>
  <sheetData>
    <row r="1" spans="2:87" x14ac:dyDescent="0.25">
      <c r="C1" s="52" t="s">
        <v>69</v>
      </c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2:87" x14ac:dyDescent="0.25"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</row>
    <row r="3" spans="2:87" x14ac:dyDescent="0.25">
      <c r="C3" s="48" t="s">
        <v>32</v>
      </c>
      <c r="D3" s="48" t="s">
        <v>22</v>
      </c>
      <c r="E3" s="100" t="s">
        <v>18</v>
      </c>
      <c r="F3" s="100"/>
      <c r="G3" s="100"/>
      <c r="H3" s="100" t="s">
        <v>23</v>
      </c>
      <c r="I3" s="100"/>
      <c r="J3" s="100"/>
      <c r="K3" s="100" t="s">
        <v>24</v>
      </c>
      <c r="L3" s="100"/>
      <c r="M3" s="100"/>
      <c r="N3" s="100" t="s">
        <v>17</v>
      </c>
      <c r="O3" s="100"/>
      <c r="P3" s="100" t="s">
        <v>28</v>
      </c>
      <c r="Q3" s="100"/>
      <c r="R3" s="100" t="s">
        <v>68</v>
      </c>
      <c r="S3" s="100"/>
      <c r="T3" s="100" t="s">
        <v>21</v>
      </c>
      <c r="U3" s="100"/>
      <c r="V3" s="100"/>
      <c r="W3" s="100" t="s">
        <v>77</v>
      </c>
      <c r="X3" s="100"/>
      <c r="Y3" s="100" t="s">
        <v>37</v>
      </c>
      <c r="Z3" s="100"/>
      <c r="AA3" s="48" t="s">
        <v>34</v>
      </c>
    </row>
    <row r="4" spans="2:87" ht="15.75" thickBot="1" x14ac:dyDescent="0.3">
      <c r="B4" s="48">
        <v>1</v>
      </c>
      <c r="C4" s="48" t="str">
        <f>'Gap Validation'!K4</f>
        <v>LH</v>
      </c>
      <c r="D4" s="48" t="str">
        <f>'Gap Validation'!L4</f>
        <v>GO2</v>
      </c>
      <c r="E4" s="48">
        <f>AVERAGE('Gap Validation'!O4)</f>
        <v>0.25</v>
      </c>
      <c r="F4" s="48">
        <f>'Gap Validation'!P4</f>
        <v>0.25</v>
      </c>
      <c r="G4" s="48">
        <f>'Gap Validation'!Q4</f>
        <v>0.25</v>
      </c>
      <c r="H4" s="48">
        <f>'Gap Validation'!R4</f>
        <v>1.5</v>
      </c>
      <c r="I4" s="48">
        <f>'Gap Validation'!S4</f>
        <v>0.5</v>
      </c>
      <c r="J4" s="48">
        <f>'Gap Validation'!T4</f>
        <v>0.75</v>
      </c>
      <c r="K4" s="48">
        <f>'Gap Validation'!U4</f>
        <v>1.25</v>
      </c>
      <c r="L4" s="48">
        <f>'Gap Validation'!V4</f>
        <v>0</v>
      </c>
      <c r="M4" s="48">
        <f>'Gap Validation'!W4</f>
        <v>0</v>
      </c>
      <c r="N4" s="48">
        <f>'Gap Validation'!X4</f>
        <v>0.5</v>
      </c>
      <c r="O4" s="48">
        <f>'Gap Validation'!Y4</f>
        <v>0</v>
      </c>
      <c r="P4" s="48">
        <f>'Gap Validation'!Z4</f>
        <v>0.5</v>
      </c>
      <c r="Q4" s="48">
        <f>'Gap Validation'!AA4</f>
        <v>0.75</v>
      </c>
      <c r="R4" s="48">
        <f>'Gap Validation'!AB4</f>
        <v>0.5</v>
      </c>
      <c r="S4" s="48">
        <f>'Gap Validation'!AC4</f>
        <v>0.75</v>
      </c>
      <c r="T4" s="48">
        <f>'Gap Validation'!AD4</f>
        <v>1</v>
      </c>
      <c r="U4" s="48">
        <f>'Gap Validation'!AE4</f>
        <v>1.25</v>
      </c>
      <c r="V4" s="48">
        <f>'Gap Validation'!AF4</f>
        <v>1.25</v>
      </c>
      <c r="W4" s="48">
        <f>'Gap Validation'!AG4</f>
        <v>1</v>
      </c>
      <c r="X4" s="48">
        <f>'Gap Validation'!AH4</f>
        <v>1.25</v>
      </c>
      <c r="Y4" s="48">
        <f>'Gap Validation'!AI4</f>
        <v>1.75</v>
      </c>
      <c r="Z4" s="48">
        <f>'Gap Validation'!AJ4</f>
        <v>1.25</v>
      </c>
      <c r="AA4" s="48" t="str">
        <f>'Gap Validation'!AK4</f>
        <v>B</v>
      </c>
    </row>
    <row r="5" spans="2:87" ht="15.75" thickTop="1" x14ac:dyDescent="0.25">
      <c r="B5" s="48">
        <v>2</v>
      </c>
      <c r="C5" s="48" t="str">
        <f>'Gap Validation'!K5</f>
        <v>LH</v>
      </c>
      <c r="D5" s="48" t="str">
        <f>'Gap Validation'!L5</f>
        <v>GO1</v>
      </c>
      <c r="E5" s="48">
        <f>'Gap Validation'!O5</f>
        <v>1.25</v>
      </c>
      <c r="F5" s="48">
        <f>'Gap Validation'!P5</f>
        <v>1.25</v>
      </c>
      <c r="G5" s="48">
        <f>'Gap Validation'!Q5</f>
        <v>1.25</v>
      </c>
      <c r="H5" s="48">
        <f>'Gap Validation'!R5</f>
        <v>1</v>
      </c>
      <c r="I5" s="48">
        <f>'Gap Validation'!S5</f>
        <v>1</v>
      </c>
      <c r="J5" s="48">
        <f>'Gap Validation'!T5</f>
        <v>1.5</v>
      </c>
      <c r="K5" s="48">
        <f>'Gap Validation'!U5</f>
        <v>0.5</v>
      </c>
      <c r="L5" s="48">
        <f>'Gap Validation'!V5</f>
        <v>1</v>
      </c>
      <c r="M5" s="48">
        <f>'Gap Validation'!W5</f>
        <v>1.25</v>
      </c>
      <c r="N5" s="48">
        <f>'Gap Validation'!X5</f>
        <v>0.5</v>
      </c>
      <c r="O5" s="48">
        <f>'Gap Validation'!Y5</f>
        <v>0.25</v>
      </c>
      <c r="P5" s="48">
        <f>'Gap Validation'!Z5</f>
        <v>0.5</v>
      </c>
      <c r="Q5" s="48">
        <f>'Gap Validation'!AA5</f>
        <v>0.75</v>
      </c>
      <c r="R5" s="48">
        <f>'Gap Validation'!AB5</f>
        <v>0.5</v>
      </c>
      <c r="S5" s="48">
        <f>'Gap Validation'!AC5</f>
        <v>0.75</v>
      </c>
      <c r="T5" s="48">
        <f>'Gap Validation'!AD5</f>
        <v>1.5</v>
      </c>
      <c r="U5" s="48">
        <f>'Gap Validation'!AE5</f>
        <v>1.5</v>
      </c>
      <c r="V5" s="48">
        <f>'Gap Validation'!AF5</f>
        <v>1.5</v>
      </c>
      <c r="W5" s="48">
        <f>'Gap Validation'!AG5</f>
        <v>1</v>
      </c>
      <c r="X5" s="48">
        <f>'Gap Validation'!AH5</f>
        <v>0.25</v>
      </c>
      <c r="Y5" s="48">
        <f>'Gap Validation'!AI5</f>
        <v>1.25</v>
      </c>
      <c r="Z5" s="48">
        <f>'Gap Validation'!AJ5</f>
        <v>1.25</v>
      </c>
      <c r="AA5" s="48" t="str">
        <f>'Gap Validation'!AK5</f>
        <v>A</v>
      </c>
      <c r="AD5" s="106" t="s">
        <v>80</v>
      </c>
      <c r="AE5" s="107"/>
      <c r="AF5" s="107"/>
      <c r="AG5" s="107"/>
      <c r="AH5" s="107"/>
      <c r="AI5" s="109">
        <f>AA268</f>
        <v>0</v>
      </c>
      <c r="AJ5" s="110"/>
      <c r="AK5" s="59"/>
      <c r="AL5" s="106" t="s">
        <v>81</v>
      </c>
      <c r="AM5" s="107"/>
      <c r="AN5" s="107"/>
      <c r="AO5" s="107"/>
      <c r="AP5" s="59"/>
      <c r="AQ5" s="102">
        <f>AA269</f>
        <v>5</v>
      </c>
      <c r="AR5" s="103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60"/>
    </row>
    <row r="6" spans="2:87" ht="15.75" thickBot="1" x14ac:dyDescent="0.3">
      <c r="B6" s="48">
        <v>3</v>
      </c>
      <c r="C6" s="48" t="str">
        <f>'Gap Validation'!K6</f>
        <v>LH</v>
      </c>
      <c r="D6" s="48" t="str">
        <f>'Gap Validation'!L6</f>
        <v>GO1</v>
      </c>
      <c r="E6" s="48">
        <f>'Gap Validation'!O6</f>
        <v>0.5</v>
      </c>
      <c r="F6" s="48">
        <f>'Gap Validation'!P6</f>
        <v>1</v>
      </c>
      <c r="G6" s="48">
        <f>'Gap Validation'!Q6</f>
        <v>1</v>
      </c>
      <c r="H6" s="48">
        <f>'Gap Validation'!R6</f>
        <v>1</v>
      </c>
      <c r="I6" s="48">
        <f>'Gap Validation'!S6</f>
        <v>1</v>
      </c>
      <c r="J6" s="48">
        <f>'Gap Validation'!T6</f>
        <v>1</v>
      </c>
      <c r="K6" s="48">
        <f>'Gap Validation'!U6</f>
        <v>0.25</v>
      </c>
      <c r="L6" s="48">
        <f>'Gap Validation'!V6</f>
        <v>0.5</v>
      </c>
      <c r="M6" s="48">
        <f>'Gap Validation'!W6</f>
        <v>1</v>
      </c>
      <c r="N6" s="48">
        <f>'Gap Validation'!X6</f>
        <v>0.5</v>
      </c>
      <c r="O6" s="48">
        <f>'Gap Validation'!Y6</f>
        <v>0</v>
      </c>
      <c r="P6" s="48">
        <f>'Gap Validation'!Z6</f>
        <v>0.5</v>
      </c>
      <c r="Q6" s="48">
        <f>'Gap Validation'!AA6</f>
        <v>0.75</v>
      </c>
      <c r="R6" s="48">
        <f>'Gap Validation'!AB6</f>
        <v>0.5</v>
      </c>
      <c r="S6" s="48">
        <f>'Gap Validation'!AC6</f>
        <v>0.75</v>
      </c>
      <c r="T6" s="48">
        <f>'Gap Validation'!AD6</f>
        <v>1.25</v>
      </c>
      <c r="U6" s="48">
        <f>'Gap Validation'!AE6</f>
        <v>1.5</v>
      </c>
      <c r="V6" s="48">
        <f>'Gap Validation'!AF6</f>
        <v>1.5</v>
      </c>
      <c r="W6" s="48">
        <f>'Gap Validation'!AG6</f>
        <v>0.75</v>
      </c>
      <c r="X6" s="48">
        <f>'Gap Validation'!AH6</f>
        <v>0.5</v>
      </c>
      <c r="Y6" s="48">
        <f>'Gap Validation'!AI6</f>
        <v>1.5</v>
      </c>
      <c r="Z6" s="48">
        <f>'Gap Validation'!AJ6</f>
        <v>1.5</v>
      </c>
      <c r="AA6" s="48" t="str">
        <f>'Gap Validation'!AK6</f>
        <v>A</v>
      </c>
      <c r="AD6" s="108"/>
      <c r="AE6" s="101"/>
      <c r="AF6" s="101"/>
      <c r="AG6" s="101"/>
      <c r="AH6" s="101"/>
      <c r="AI6" s="111"/>
      <c r="AJ6" s="112"/>
      <c r="AK6" s="62"/>
      <c r="AL6" s="108"/>
      <c r="AM6" s="101"/>
      <c r="AN6" s="101"/>
      <c r="AO6" s="101"/>
      <c r="AP6" s="62"/>
      <c r="AQ6" s="104"/>
      <c r="AR6" s="105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3"/>
    </row>
    <row r="7" spans="2:87" x14ac:dyDescent="0.25">
      <c r="B7" s="48">
        <v>4</v>
      </c>
      <c r="C7" s="48" t="str">
        <f>'Gap Validation'!K7</f>
        <v>LH</v>
      </c>
      <c r="D7" s="48" t="str">
        <f>'Gap Validation'!L7</f>
        <v>GO1</v>
      </c>
      <c r="E7" s="48">
        <f>'Gap Validation'!O7</f>
        <v>1.25</v>
      </c>
      <c r="F7" s="48">
        <f>'Gap Validation'!P7</f>
        <v>1.75</v>
      </c>
      <c r="G7" s="48">
        <f>'Gap Validation'!Q7</f>
        <v>1.5</v>
      </c>
      <c r="H7" s="48">
        <f>'Gap Validation'!R7</f>
        <v>1.25</v>
      </c>
      <c r="I7" s="48">
        <f>'Gap Validation'!S7</f>
        <v>1</v>
      </c>
      <c r="J7" s="48">
        <f>'Gap Validation'!T7</f>
        <v>1.5</v>
      </c>
      <c r="K7" s="48">
        <f>'Gap Validation'!U7</f>
        <v>1</v>
      </c>
      <c r="L7" s="48">
        <f>'Gap Validation'!V7</f>
        <v>0.5</v>
      </c>
      <c r="M7" s="48">
        <f>'Gap Validation'!W7</f>
        <v>0.5</v>
      </c>
      <c r="N7" s="48">
        <f>'Gap Validation'!X7</f>
        <v>0.75</v>
      </c>
      <c r="O7" s="48">
        <f>'Gap Validation'!Y7</f>
        <v>0</v>
      </c>
      <c r="P7" s="48">
        <f>'Gap Validation'!Z7</f>
        <v>0.5</v>
      </c>
      <c r="Q7" s="48">
        <f>'Gap Validation'!AA7</f>
        <v>0.75</v>
      </c>
      <c r="R7" s="48">
        <f>'Gap Validation'!AB7</f>
        <v>0.5</v>
      </c>
      <c r="S7" s="48">
        <f>'Gap Validation'!AC7</f>
        <v>0.75</v>
      </c>
      <c r="T7" s="48">
        <f>'Gap Validation'!AD7</f>
        <v>1.5</v>
      </c>
      <c r="U7" s="48">
        <f>'Gap Validation'!AE7</f>
        <v>1.5</v>
      </c>
      <c r="V7" s="48">
        <f>'Gap Validation'!AF7</f>
        <v>1.25</v>
      </c>
      <c r="W7" s="48">
        <f>'Gap Validation'!AG7</f>
        <v>1.5</v>
      </c>
      <c r="X7" s="48">
        <f>'Gap Validation'!AH7</f>
        <v>0.5</v>
      </c>
      <c r="Y7" s="48">
        <f>'Gap Validation'!AI7</f>
        <v>1</v>
      </c>
      <c r="Z7" s="48">
        <f>'Gap Validation'!AJ7</f>
        <v>1.25</v>
      </c>
      <c r="AA7" s="48" t="str">
        <f>'Gap Validation'!AK7</f>
        <v>A</v>
      </c>
      <c r="AD7" s="61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3"/>
    </row>
    <row r="8" spans="2:87" x14ac:dyDescent="0.25">
      <c r="B8" s="48">
        <v>5</v>
      </c>
      <c r="C8" s="48" t="str">
        <f>'Gap Validation'!K8</f>
        <v>LH</v>
      </c>
      <c r="D8" s="48" t="str">
        <f>'Gap Validation'!L8</f>
        <v>GO2</v>
      </c>
      <c r="E8" s="48">
        <f>'Gap Validation'!O8</f>
        <v>0.5</v>
      </c>
      <c r="F8" s="48">
        <f>'Gap Validation'!P8</f>
        <v>0.75</v>
      </c>
      <c r="G8" s="48">
        <f>'Gap Validation'!Q8</f>
        <v>0.75</v>
      </c>
      <c r="H8" s="48">
        <f>'Gap Validation'!R8</f>
        <v>0.75</v>
      </c>
      <c r="I8" s="48">
        <f>'Gap Validation'!S8</f>
        <v>0.5</v>
      </c>
      <c r="J8" s="48">
        <f>'Gap Validation'!T8</f>
        <v>0.5</v>
      </c>
      <c r="K8" s="48">
        <f>'Gap Validation'!U8</f>
        <v>1</v>
      </c>
      <c r="L8" s="48">
        <f>'Gap Validation'!V8</f>
        <v>0</v>
      </c>
      <c r="M8" s="48">
        <f>'Gap Validation'!W8</f>
        <v>0</v>
      </c>
      <c r="N8" s="48">
        <f>'Gap Validation'!X8</f>
        <v>0.25</v>
      </c>
      <c r="O8" s="48">
        <f>'Gap Validation'!Y8</f>
        <v>0</v>
      </c>
      <c r="P8" s="48">
        <f>'Gap Validation'!Z8</f>
        <v>0.5</v>
      </c>
      <c r="Q8" s="48">
        <f>'Gap Validation'!AA8</f>
        <v>0.75</v>
      </c>
      <c r="R8" s="48">
        <f>'Gap Validation'!AB8</f>
        <v>0.5</v>
      </c>
      <c r="S8" s="48">
        <f>'Gap Validation'!AC8</f>
        <v>0.75</v>
      </c>
      <c r="T8" s="48">
        <f>'Gap Validation'!AD8</f>
        <v>0.75</v>
      </c>
      <c r="U8" s="48">
        <f>'Gap Validation'!AE8</f>
        <v>1</v>
      </c>
      <c r="V8" s="48">
        <f>'Gap Validation'!AF8</f>
        <v>1</v>
      </c>
      <c r="W8" s="48">
        <f>'Gap Validation'!AG8</f>
        <v>0.5</v>
      </c>
      <c r="X8" s="48">
        <f>'Gap Validation'!AH8</f>
        <v>1</v>
      </c>
      <c r="Y8" s="48">
        <f>'Gap Validation'!AI8</f>
        <v>1.25</v>
      </c>
      <c r="Z8" s="48">
        <f>'Gap Validation'!AJ8</f>
        <v>1.25</v>
      </c>
      <c r="AA8" s="48" t="str">
        <f>'Gap Validation'!AK8</f>
        <v>B</v>
      </c>
      <c r="AD8" s="61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3"/>
    </row>
    <row r="9" spans="2:87" x14ac:dyDescent="0.25">
      <c r="B9" s="48">
        <v>6</v>
      </c>
      <c r="C9" s="48" t="str">
        <f>'Gap Validation'!K9</f>
        <v>LH</v>
      </c>
      <c r="D9" s="48" t="str">
        <f>'Gap Validation'!L9</f>
        <v>GO1</v>
      </c>
      <c r="E9" s="48">
        <f>'Gap Validation'!O9</f>
        <v>1</v>
      </c>
      <c r="F9" s="48">
        <f>'Gap Validation'!P9</f>
        <v>1</v>
      </c>
      <c r="G9" s="48">
        <f>'Gap Validation'!Q9</f>
        <v>1.25</v>
      </c>
      <c r="H9" s="48">
        <f>'Gap Validation'!R9</f>
        <v>1.25</v>
      </c>
      <c r="I9" s="48">
        <f>'Gap Validation'!S9</f>
        <v>0.75</v>
      </c>
      <c r="J9" s="48">
        <f>'Gap Validation'!T9</f>
        <v>0.75</v>
      </c>
      <c r="K9" s="48">
        <f>'Gap Validation'!U9</f>
        <v>0.75</v>
      </c>
      <c r="L9" s="48">
        <f>'Gap Validation'!V9</f>
        <v>0.75</v>
      </c>
      <c r="M9" s="48">
        <f>'Gap Validation'!W9</f>
        <v>1</v>
      </c>
      <c r="N9" s="48">
        <f>'Gap Validation'!X9</f>
        <v>1</v>
      </c>
      <c r="O9" s="48">
        <f>'Gap Validation'!Y9</f>
        <v>0</v>
      </c>
      <c r="P9" s="48">
        <f>'Gap Validation'!Z9</f>
        <v>0.5</v>
      </c>
      <c r="Q9" s="48">
        <f>'Gap Validation'!AA9</f>
        <v>0.75</v>
      </c>
      <c r="R9" s="48">
        <f>'Gap Validation'!AB9</f>
        <v>0.5</v>
      </c>
      <c r="S9" s="48">
        <f>'Gap Validation'!AC9</f>
        <v>0.75</v>
      </c>
      <c r="T9" s="48">
        <f>'Gap Validation'!AD9</f>
        <v>1.25</v>
      </c>
      <c r="U9" s="48">
        <f>'Gap Validation'!AE9</f>
        <v>1.25</v>
      </c>
      <c r="V9" s="48">
        <f>'Gap Validation'!AF9</f>
        <v>1.25</v>
      </c>
      <c r="W9" s="48">
        <f>'Gap Validation'!AG9</f>
        <v>0.5</v>
      </c>
      <c r="X9" s="48">
        <f>'Gap Validation'!AH9</f>
        <v>0.5</v>
      </c>
      <c r="Y9" s="48">
        <f>'Gap Validation'!AI9</f>
        <v>1.25</v>
      </c>
      <c r="Z9" s="48">
        <f>'Gap Validation'!AJ9</f>
        <v>1</v>
      </c>
      <c r="AA9" s="48" t="str">
        <f>'Gap Validation'!AK9</f>
        <v>A</v>
      </c>
      <c r="AD9" s="61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3"/>
    </row>
    <row r="10" spans="2:87" x14ac:dyDescent="0.25">
      <c r="B10" s="48">
        <v>7</v>
      </c>
      <c r="C10" s="48" t="str">
        <f>'Gap Validation'!K10</f>
        <v>LH</v>
      </c>
      <c r="D10" s="48" t="str">
        <f>'Gap Validation'!L10</f>
        <v>GO1</v>
      </c>
      <c r="E10" s="48">
        <f>'Gap Validation'!O10</f>
        <v>1.25</v>
      </c>
      <c r="F10" s="48">
        <f>'Gap Validation'!P10</f>
        <v>1.25</v>
      </c>
      <c r="G10" s="48">
        <f>'Gap Validation'!Q10</f>
        <v>1.25</v>
      </c>
      <c r="H10" s="48">
        <f>'Gap Validation'!R10</f>
        <v>1.25</v>
      </c>
      <c r="I10" s="48">
        <f>'Gap Validation'!S10</f>
        <v>0.75</v>
      </c>
      <c r="J10" s="48">
        <f>'Gap Validation'!T10</f>
        <v>1</v>
      </c>
      <c r="K10" s="48">
        <f>'Gap Validation'!U10</f>
        <v>0.75</v>
      </c>
      <c r="L10" s="48">
        <f>'Gap Validation'!V10</f>
        <v>0.75</v>
      </c>
      <c r="M10" s="48">
        <f>'Gap Validation'!W10</f>
        <v>1</v>
      </c>
      <c r="N10" s="48">
        <f>'Gap Validation'!X10</f>
        <v>1</v>
      </c>
      <c r="O10" s="48">
        <f>'Gap Validation'!Y10</f>
        <v>0</v>
      </c>
      <c r="P10" s="48">
        <f>'Gap Validation'!Z10</f>
        <v>0.5</v>
      </c>
      <c r="Q10" s="48">
        <f>'Gap Validation'!AA10</f>
        <v>0.75</v>
      </c>
      <c r="R10" s="48">
        <f>'Gap Validation'!AB10</f>
        <v>0.5</v>
      </c>
      <c r="S10" s="48">
        <f>'Gap Validation'!AC10</f>
        <v>0.75</v>
      </c>
      <c r="T10" s="48">
        <f>'Gap Validation'!AD10</f>
        <v>1.25</v>
      </c>
      <c r="U10" s="48">
        <f>'Gap Validation'!AE10</f>
        <v>1.25</v>
      </c>
      <c r="V10" s="48">
        <f>'Gap Validation'!AF10</f>
        <v>1.25</v>
      </c>
      <c r="W10" s="48">
        <f>'Gap Validation'!AG10</f>
        <v>0.25</v>
      </c>
      <c r="X10" s="48">
        <f>'Gap Validation'!AH10</f>
        <v>0.5</v>
      </c>
      <c r="Y10" s="48">
        <f>'Gap Validation'!AI10</f>
        <v>1.25</v>
      </c>
      <c r="Z10" s="48">
        <f>'Gap Validation'!AJ10</f>
        <v>1.25</v>
      </c>
      <c r="AA10" s="48" t="str">
        <f>'Gap Validation'!AK10</f>
        <v>A</v>
      </c>
      <c r="AD10" s="61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3"/>
    </row>
    <row r="11" spans="2:87" x14ac:dyDescent="0.25">
      <c r="B11" s="48">
        <v>8</v>
      </c>
      <c r="C11" s="48" t="str">
        <f>'Gap Validation'!K11</f>
        <v>LH</v>
      </c>
      <c r="D11" s="48" t="str">
        <f>'Gap Validation'!L11</f>
        <v>GO2</v>
      </c>
      <c r="E11" s="48">
        <f>'Gap Validation'!O11</f>
        <v>0.5</v>
      </c>
      <c r="F11" s="48">
        <f>'Gap Validation'!P11</f>
        <v>0.75</v>
      </c>
      <c r="G11" s="48">
        <f>'Gap Validation'!Q11</f>
        <v>0.75</v>
      </c>
      <c r="H11" s="48">
        <f>'Gap Validation'!R11</f>
        <v>0.75</v>
      </c>
      <c r="I11" s="48">
        <f>'Gap Validation'!S11</f>
        <v>0.5</v>
      </c>
      <c r="J11" s="48">
        <f>'Gap Validation'!T11</f>
        <v>0.5</v>
      </c>
      <c r="K11" s="48">
        <f>'Gap Validation'!U11</f>
        <v>1</v>
      </c>
      <c r="L11" s="48">
        <f>'Gap Validation'!V11</f>
        <v>0</v>
      </c>
      <c r="M11" s="48">
        <f>'Gap Validation'!W11</f>
        <v>0</v>
      </c>
      <c r="N11" s="48">
        <f>'Gap Validation'!X11</f>
        <v>0.25</v>
      </c>
      <c r="O11" s="48">
        <f>'Gap Validation'!Y11</f>
        <v>0</v>
      </c>
      <c r="P11" s="48">
        <f>'Gap Validation'!Z11</f>
        <v>0.5</v>
      </c>
      <c r="Q11" s="48">
        <f>'Gap Validation'!AA11</f>
        <v>0.75</v>
      </c>
      <c r="R11" s="48">
        <f>'Gap Validation'!AB11</f>
        <v>0.5</v>
      </c>
      <c r="S11" s="48">
        <f>'Gap Validation'!AC11</f>
        <v>0.75</v>
      </c>
      <c r="T11" s="48">
        <f>'Gap Validation'!AD11</f>
        <v>0.75</v>
      </c>
      <c r="U11" s="48">
        <f>'Gap Validation'!AE11</f>
        <v>1</v>
      </c>
      <c r="V11" s="48">
        <f>'Gap Validation'!AF11</f>
        <v>1</v>
      </c>
      <c r="W11" s="48">
        <f>'Gap Validation'!AG11</f>
        <v>0.5</v>
      </c>
      <c r="X11" s="48">
        <f>'Gap Validation'!AH11</f>
        <v>1</v>
      </c>
      <c r="Y11" s="48">
        <f>'Gap Validation'!AI11</f>
        <v>1.25</v>
      </c>
      <c r="Z11" s="48">
        <f>'Gap Validation'!AJ11</f>
        <v>1.25</v>
      </c>
      <c r="AA11" s="48" t="str">
        <f>'Gap Validation'!AK11</f>
        <v>B</v>
      </c>
      <c r="AD11" s="61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3"/>
    </row>
    <row r="12" spans="2:87" x14ac:dyDescent="0.25">
      <c r="B12" s="48">
        <v>9</v>
      </c>
      <c r="C12" s="48" t="str">
        <f>'Gap Validation'!K12</f>
        <v>LH</v>
      </c>
      <c r="D12" s="48" t="str">
        <f>'Gap Validation'!L12</f>
        <v>GO2</v>
      </c>
      <c r="E12" s="48">
        <f>'Gap Validation'!O12</f>
        <v>0.5</v>
      </c>
      <c r="F12" s="48">
        <f>'Gap Validation'!P12</f>
        <v>1</v>
      </c>
      <c r="G12" s="48">
        <f>'Gap Validation'!Q12</f>
        <v>1</v>
      </c>
      <c r="H12" s="48">
        <f>'Gap Validation'!R12</f>
        <v>0.75</v>
      </c>
      <c r="I12" s="48">
        <f>'Gap Validation'!S12</f>
        <v>1</v>
      </c>
      <c r="J12" s="48">
        <f>'Gap Validation'!T12</f>
        <v>1</v>
      </c>
      <c r="K12" s="48">
        <f>'Gap Validation'!U12</f>
        <v>1.5</v>
      </c>
      <c r="L12" s="48">
        <f>'Gap Validation'!V12</f>
        <v>1</v>
      </c>
      <c r="M12" s="48">
        <f>'Gap Validation'!W12</f>
        <v>1</v>
      </c>
      <c r="N12" s="48">
        <f>'Gap Validation'!X12</f>
        <v>1</v>
      </c>
      <c r="O12" s="48">
        <f>'Gap Validation'!Y12</f>
        <v>0</v>
      </c>
      <c r="P12" s="48">
        <f>'Gap Validation'!Z12</f>
        <v>0.5</v>
      </c>
      <c r="Q12" s="48">
        <f>'Gap Validation'!AA12</f>
        <v>0.75</v>
      </c>
      <c r="R12" s="48">
        <f>'Gap Validation'!AB12</f>
        <v>0.5</v>
      </c>
      <c r="S12" s="48">
        <f>'Gap Validation'!AC12</f>
        <v>0.75</v>
      </c>
      <c r="T12" s="48">
        <f>'Gap Validation'!AD12</f>
        <v>1</v>
      </c>
      <c r="U12" s="48">
        <f>'Gap Validation'!AE12</f>
        <v>1.25</v>
      </c>
      <c r="V12" s="48">
        <f>'Gap Validation'!AF12</f>
        <v>1.25</v>
      </c>
      <c r="W12" s="48">
        <f>'Gap Validation'!AG12</f>
        <v>0.5</v>
      </c>
      <c r="X12" s="48">
        <f>'Gap Validation'!AH12</f>
        <v>0.25</v>
      </c>
      <c r="Y12" s="48">
        <f>'Gap Validation'!AI12</f>
        <v>2</v>
      </c>
      <c r="Z12" s="48">
        <f>'Gap Validation'!AJ12</f>
        <v>1</v>
      </c>
      <c r="AA12" s="48" t="str">
        <f>'Gap Validation'!AK12</f>
        <v>B</v>
      </c>
      <c r="AD12" s="61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3"/>
    </row>
    <row r="13" spans="2:87" x14ac:dyDescent="0.25">
      <c r="B13" s="48">
        <v>10</v>
      </c>
      <c r="C13" s="48" t="str">
        <f>'Gap Validation'!K13</f>
        <v>LH</v>
      </c>
      <c r="D13" s="48" t="str">
        <f>'Gap Validation'!L13</f>
        <v>GO1</v>
      </c>
      <c r="E13" s="48">
        <f>'Gap Validation'!O13</f>
        <v>2</v>
      </c>
      <c r="F13" s="48">
        <f>'Gap Validation'!P13</f>
        <v>1.5</v>
      </c>
      <c r="G13" s="48">
        <f>'Gap Validation'!Q13</f>
        <v>1.5</v>
      </c>
      <c r="H13" s="48">
        <f>'Gap Validation'!R13</f>
        <v>1</v>
      </c>
      <c r="I13" s="48">
        <f>'Gap Validation'!S13</f>
        <v>1</v>
      </c>
      <c r="J13" s="48">
        <f>'Gap Validation'!T13</f>
        <v>1</v>
      </c>
      <c r="K13" s="48">
        <f>'Gap Validation'!U13</f>
        <v>1.25</v>
      </c>
      <c r="L13" s="48">
        <f>'Gap Validation'!V13</f>
        <v>1.5</v>
      </c>
      <c r="M13" s="48">
        <f>'Gap Validation'!W13</f>
        <v>1.25</v>
      </c>
      <c r="N13" s="48">
        <f>'Gap Validation'!X13</f>
        <v>1.25</v>
      </c>
      <c r="O13" s="48">
        <f>'Gap Validation'!Y13</f>
        <v>0</v>
      </c>
      <c r="P13" s="48">
        <f>'Gap Validation'!Z13</f>
        <v>0.5</v>
      </c>
      <c r="Q13" s="48">
        <f>'Gap Validation'!AA13</f>
        <v>0.75</v>
      </c>
      <c r="R13" s="48">
        <f>'Gap Validation'!AB13</f>
        <v>0.5</v>
      </c>
      <c r="S13" s="48">
        <f>'Gap Validation'!AC13</f>
        <v>0.75</v>
      </c>
      <c r="T13" s="48">
        <f>'Gap Validation'!AD13</f>
        <v>0.75</v>
      </c>
      <c r="U13" s="48">
        <f>'Gap Validation'!AE13</f>
        <v>1</v>
      </c>
      <c r="V13" s="48">
        <f>'Gap Validation'!AF13</f>
        <v>1</v>
      </c>
      <c r="W13" s="48">
        <f>'Gap Validation'!AG13</f>
        <v>0.25</v>
      </c>
      <c r="X13" s="48">
        <f>'Gap Validation'!AH13</f>
        <v>0.25</v>
      </c>
      <c r="Y13" s="48">
        <f>'Gap Validation'!AI13</f>
        <v>1.5</v>
      </c>
      <c r="Z13" s="48">
        <f>'Gap Validation'!AJ13</f>
        <v>1.5</v>
      </c>
      <c r="AA13" s="48" t="str">
        <f>'Gap Validation'!AK13</f>
        <v>A</v>
      </c>
      <c r="AD13" s="61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3"/>
    </row>
    <row r="14" spans="2:87" x14ac:dyDescent="0.25">
      <c r="B14" s="48">
        <v>11</v>
      </c>
      <c r="C14" s="48" t="str">
        <f>'Gap Validation'!K14</f>
        <v>LH</v>
      </c>
      <c r="D14" s="48" t="str">
        <f>'Gap Validation'!L14</f>
        <v>GO1</v>
      </c>
      <c r="E14" s="48">
        <f>'Gap Validation'!O14</f>
        <v>1.5</v>
      </c>
      <c r="F14" s="48">
        <f>'Gap Validation'!P14</f>
        <v>1.5</v>
      </c>
      <c r="G14" s="48">
        <f>'Gap Validation'!Q14</f>
        <v>1.5</v>
      </c>
      <c r="H14" s="48">
        <f>'Gap Validation'!R14</f>
        <v>1.25</v>
      </c>
      <c r="I14" s="48">
        <f>'Gap Validation'!S14</f>
        <v>1</v>
      </c>
      <c r="J14" s="48">
        <f>'Gap Validation'!T14</f>
        <v>1.5</v>
      </c>
      <c r="K14" s="48">
        <f>'Gap Validation'!U14</f>
        <v>1</v>
      </c>
      <c r="L14" s="48">
        <f>'Gap Validation'!V14</f>
        <v>0.75</v>
      </c>
      <c r="M14" s="48">
        <f>'Gap Validation'!W14</f>
        <v>0.75</v>
      </c>
      <c r="N14" s="48">
        <f>'Gap Validation'!X14</f>
        <v>0.5</v>
      </c>
      <c r="O14" s="48">
        <f>'Gap Validation'!Y14</f>
        <v>0</v>
      </c>
      <c r="P14" s="48">
        <f>'Gap Validation'!Z14</f>
        <v>0.5</v>
      </c>
      <c r="Q14" s="48">
        <f>'Gap Validation'!AA14</f>
        <v>0.75</v>
      </c>
      <c r="R14" s="48">
        <f>'Gap Validation'!AB14</f>
        <v>0.5</v>
      </c>
      <c r="S14" s="48">
        <f>'Gap Validation'!AC14</f>
        <v>0.75</v>
      </c>
      <c r="T14" s="48">
        <f>'Gap Validation'!AD14</f>
        <v>1</v>
      </c>
      <c r="U14" s="48">
        <f>'Gap Validation'!AE14</f>
        <v>1.25</v>
      </c>
      <c r="V14" s="48">
        <f>'Gap Validation'!AF14</f>
        <v>1.25</v>
      </c>
      <c r="W14" s="48">
        <f>'Gap Validation'!AG14</f>
        <v>0.5</v>
      </c>
      <c r="X14" s="48">
        <f>'Gap Validation'!AH14</f>
        <v>0.25</v>
      </c>
      <c r="Y14" s="48">
        <f>'Gap Validation'!AI14</f>
        <v>1.5</v>
      </c>
      <c r="Z14" s="48">
        <f>'Gap Validation'!AJ14</f>
        <v>1.5</v>
      </c>
      <c r="AA14" s="48" t="str">
        <f>'Gap Validation'!AK14</f>
        <v>A</v>
      </c>
      <c r="AD14" s="61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3"/>
    </row>
    <row r="15" spans="2:87" x14ac:dyDescent="0.25">
      <c r="B15" s="48">
        <v>12</v>
      </c>
      <c r="C15" s="48" t="str">
        <f>'Gap Validation'!K15</f>
        <v>LH</v>
      </c>
      <c r="D15" s="48" t="str">
        <f>'Gap Validation'!L15</f>
        <v>GO2</v>
      </c>
      <c r="E15" s="48">
        <f>'Gap Validation'!O15</f>
        <v>0.25</v>
      </c>
      <c r="F15" s="48">
        <f>'Gap Validation'!P15</f>
        <v>1.25</v>
      </c>
      <c r="G15" s="48">
        <f>'Gap Validation'!Q15</f>
        <v>1.25</v>
      </c>
      <c r="H15" s="48">
        <f>'Gap Validation'!R15</f>
        <v>1.5</v>
      </c>
      <c r="I15" s="48">
        <f>'Gap Validation'!S15</f>
        <v>1.5</v>
      </c>
      <c r="J15" s="48">
        <f>'Gap Validation'!T15</f>
        <v>1</v>
      </c>
      <c r="K15" s="48">
        <f>'Gap Validation'!U15</f>
        <v>1.25</v>
      </c>
      <c r="L15" s="48">
        <f>'Gap Validation'!V15</f>
        <v>0</v>
      </c>
      <c r="M15" s="48">
        <f>'Gap Validation'!W15</f>
        <v>0</v>
      </c>
      <c r="N15" s="48">
        <f>'Gap Validation'!X15</f>
        <v>0.5</v>
      </c>
      <c r="O15" s="48">
        <f>'Gap Validation'!Y15</f>
        <v>0</v>
      </c>
      <c r="P15" s="48">
        <f>'Gap Validation'!Z15</f>
        <v>0.5</v>
      </c>
      <c r="Q15" s="48">
        <f>'Gap Validation'!AA15</f>
        <v>0.75</v>
      </c>
      <c r="R15" s="48">
        <f>'Gap Validation'!AB15</f>
        <v>0.5</v>
      </c>
      <c r="S15" s="48">
        <f>'Gap Validation'!AC15</f>
        <v>0.75</v>
      </c>
      <c r="T15" s="48">
        <f>'Gap Validation'!AD15</f>
        <v>0.75</v>
      </c>
      <c r="U15" s="48">
        <f>'Gap Validation'!AE15</f>
        <v>0.75</v>
      </c>
      <c r="V15" s="48">
        <f>'Gap Validation'!AF15</f>
        <v>0.75</v>
      </c>
      <c r="W15" s="48">
        <f>'Gap Validation'!AG15</f>
        <v>0.25</v>
      </c>
      <c r="X15" s="48">
        <f>'Gap Validation'!AH15</f>
        <v>0.5</v>
      </c>
      <c r="Y15" s="48">
        <f>'Gap Validation'!AI15</f>
        <v>1.75</v>
      </c>
      <c r="Z15" s="48">
        <f>'Gap Validation'!AJ15</f>
        <v>1.5</v>
      </c>
      <c r="AA15" s="48" t="str">
        <f>'Gap Validation'!AK15</f>
        <v>A</v>
      </c>
      <c r="AD15" s="61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3"/>
    </row>
    <row r="16" spans="2:87" x14ac:dyDescent="0.25">
      <c r="B16" s="48">
        <v>13</v>
      </c>
      <c r="C16" s="48" t="str">
        <f>'Gap Validation'!K16</f>
        <v>LH</v>
      </c>
      <c r="D16" s="48" t="str">
        <f>'Gap Validation'!L16</f>
        <v>GO1</v>
      </c>
      <c r="E16" s="48">
        <f>'Gap Validation'!O16</f>
        <v>0.5</v>
      </c>
      <c r="F16" s="48">
        <f>'Gap Validation'!P16</f>
        <v>0.75</v>
      </c>
      <c r="G16" s="48">
        <f>'Gap Validation'!Q16</f>
        <v>0.75</v>
      </c>
      <c r="H16" s="48">
        <f>'Gap Validation'!R16</f>
        <v>2</v>
      </c>
      <c r="I16" s="48">
        <f>'Gap Validation'!S16</f>
        <v>1.5</v>
      </c>
      <c r="J16" s="48">
        <f>'Gap Validation'!T16</f>
        <v>1.25</v>
      </c>
      <c r="K16" s="48">
        <f>'Gap Validation'!U16</f>
        <v>1</v>
      </c>
      <c r="L16" s="48">
        <f>'Gap Validation'!V16</f>
        <v>1</v>
      </c>
      <c r="M16" s="48">
        <f>'Gap Validation'!W16</f>
        <v>1.25</v>
      </c>
      <c r="N16" s="48">
        <f>'Gap Validation'!X16</f>
        <v>0.25</v>
      </c>
      <c r="O16" s="48">
        <f>'Gap Validation'!Y16</f>
        <v>0.25</v>
      </c>
      <c r="P16" s="48">
        <f>'Gap Validation'!Z16</f>
        <v>0.5</v>
      </c>
      <c r="Q16" s="48">
        <f>'Gap Validation'!AA16</f>
        <v>0.75</v>
      </c>
      <c r="R16" s="48">
        <f>'Gap Validation'!AB16</f>
        <v>0.5</v>
      </c>
      <c r="S16" s="48">
        <f>'Gap Validation'!AC16</f>
        <v>0.75</v>
      </c>
      <c r="T16" s="48">
        <f>'Gap Validation'!AD16</f>
        <v>1.25</v>
      </c>
      <c r="U16" s="48">
        <f>'Gap Validation'!AE16</f>
        <v>1.25</v>
      </c>
      <c r="V16" s="48">
        <f>'Gap Validation'!AF16</f>
        <v>1.25</v>
      </c>
      <c r="W16" s="48">
        <f>'Gap Validation'!AG16</f>
        <v>0.75</v>
      </c>
      <c r="X16" s="48">
        <f>'Gap Validation'!AH16</f>
        <v>0.25</v>
      </c>
      <c r="Y16" s="48">
        <f>'Gap Validation'!AI16</f>
        <v>1.5</v>
      </c>
      <c r="Z16" s="48">
        <f>'Gap Validation'!AJ16</f>
        <v>1.25</v>
      </c>
      <c r="AA16" s="48" t="str">
        <f>'Gap Validation'!AK16</f>
        <v>B</v>
      </c>
      <c r="AD16" s="61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3"/>
    </row>
    <row r="17" spans="2:87" x14ac:dyDescent="0.25">
      <c r="B17" s="48">
        <v>14</v>
      </c>
      <c r="C17" s="48" t="str">
        <f>'Gap Validation'!K17</f>
        <v>LH</v>
      </c>
      <c r="D17" s="48" t="str">
        <f>'Gap Validation'!L17</f>
        <v>GO2</v>
      </c>
      <c r="E17" s="48">
        <f>'Gap Validation'!O17</f>
        <v>0.25</v>
      </c>
      <c r="F17" s="48">
        <f>'Gap Validation'!P17</f>
        <v>1.25</v>
      </c>
      <c r="G17" s="48">
        <f>'Gap Validation'!Q17</f>
        <v>1.25</v>
      </c>
      <c r="H17" s="48">
        <f>'Gap Validation'!R17</f>
        <v>1.5</v>
      </c>
      <c r="I17" s="48">
        <f>'Gap Validation'!S17</f>
        <v>1.5</v>
      </c>
      <c r="J17" s="48">
        <f>'Gap Validation'!T17</f>
        <v>1</v>
      </c>
      <c r="K17" s="48">
        <f>'Gap Validation'!U17</f>
        <v>1.25</v>
      </c>
      <c r="L17" s="48">
        <f>'Gap Validation'!V17</f>
        <v>0</v>
      </c>
      <c r="M17" s="48">
        <f>'Gap Validation'!W17</f>
        <v>0</v>
      </c>
      <c r="N17" s="48">
        <f>'Gap Validation'!X17</f>
        <v>0.5</v>
      </c>
      <c r="O17" s="48">
        <f>'Gap Validation'!Y17</f>
        <v>0</v>
      </c>
      <c r="P17" s="48">
        <f>'Gap Validation'!Z17</f>
        <v>0.5</v>
      </c>
      <c r="Q17" s="48">
        <f>'Gap Validation'!AA17</f>
        <v>0.75</v>
      </c>
      <c r="R17" s="48">
        <f>'Gap Validation'!AB17</f>
        <v>0.5</v>
      </c>
      <c r="S17" s="48">
        <f>'Gap Validation'!AC17</f>
        <v>0.75</v>
      </c>
      <c r="T17" s="48">
        <f>'Gap Validation'!AD17</f>
        <v>0.75</v>
      </c>
      <c r="U17" s="48">
        <f>'Gap Validation'!AE17</f>
        <v>0.75</v>
      </c>
      <c r="V17" s="48">
        <f>'Gap Validation'!AF17</f>
        <v>0.75</v>
      </c>
      <c r="W17" s="48">
        <f>'Gap Validation'!AG17</f>
        <v>0.25</v>
      </c>
      <c r="X17" s="48">
        <f>'Gap Validation'!AH17</f>
        <v>0.5</v>
      </c>
      <c r="Y17" s="48">
        <f>'Gap Validation'!AI17</f>
        <v>1.75</v>
      </c>
      <c r="Z17" s="48">
        <f>'Gap Validation'!AJ17</f>
        <v>1.5</v>
      </c>
      <c r="AA17" s="48" t="str">
        <f>'Gap Validation'!AK17</f>
        <v>A</v>
      </c>
      <c r="AD17" s="61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3"/>
    </row>
    <row r="18" spans="2:87" x14ac:dyDescent="0.25">
      <c r="B18" s="48">
        <v>15</v>
      </c>
      <c r="C18" s="48" t="str">
        <f>'Gap Validation'!K18</f>
        <v>LH</v>
      </c>
      <c r="D18" s="48" t="str">
        <f>'Gap Validation'!L18</f>
        <v>GO1</v>
      </c>
      <c r="E18" s="48">
        <f>'Gap Validation'!O18</f>
        <v>0.75</v>
      </c>
      <c r="F18" s="48">
        <f>'Gap Validation'!P18</f>
        <v>0.75</v>
      </c>
      <c r="G18" s="48">
        <f>'Gap Validation'!Q18</f>
        <v>0.75</v>
      </c>
      <c r="H18" s="48">
        <f>'Gap Validation'!R18</f>
        <v>2</v>
      </c>
      <c r="I18" s="48">
        <f>'Gap Validation'!S18</f>
        <v>1.5</v>
      </c>
      <c r="J18" s="48">
        <f>'Gap Validation'!T18</f>
        <v>1.25</v>
      </c>
      <c r="K18" s="48">
        <f>'Gap Validation'!U18</f>
        <v>1</v>
      </c>
      <c r="L18" s="48">
        <f>'Gap Validation'!V18</f>
        <v>1</v>
      </c>
      <c r="M18" s="48">
        <f>'Gap Validation'!W18</f>
        <v>1.25</v>
      </c>
      <c r="N18" s="48">
        <f>'Gap Validation'!X18</f>
        <v>0.25</v>
      </c>
      <c r="O18" s="48">
        <f>'Gap Validation'!Y18</f>
        <v>0.25</v>
      </c>
      <c r="P18" s="48">
        <f>'Gap Validation'!Z18</f>
        <v>0.5</v>
      </c>
      <c r="Q18" s="48">
        <f>'Gap Validation'!AA18</f>
        <v>0.75</v>
      </c>
      <c r="R18" s="48">
        <f>'Gap Validation'!AB18</f>
        <v>0.5</v>
      </c>
      <c r="S18" s="48">
        <f>'Gap Validation'!AC18</f>
        <v>0.75</v>
      </c>
      <c r="T18" s="48">
        <f>'Gap Validation'!AD18</f>
        <v>1.25</v>
      </c>
      <c r="U18" s="48">
        <f>'Gap Validation'!AE18</f>
        <v>1.25</v>
      </c>
      <c r="V18" s="48">
        <f>'Gap Validation'!AF18</f>
        <v>1.25</v>
      </c>
      <c r="W18" s="48">
        <f>'Gap Validation'!AG18</f>
        <v>0.75</v>
      </c>
      <c r="X18" s="48">
        <f>'Gap Validation'!AH18</f>
        <v>0.25</v>
      </c>
      <c r="Y18" s="48">
        <f>'Gap Validation'!AI18</f>
        <v>1.25</v>
      </c>
      <c r="Z18" s="48">
        <f>'Gap Validation'!AJ18</f>
        <v>1.25</v>
      </c>
      <c r="AA18" s="48" t="str">
        <f>'Gap Validation'!AK18</f>
        <v>B</v>
      </c>
      <c r="AD18" s="61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3"/>
    </row>
    <row r="19" spans="2:87" x14ac:dyDescent="0.25">
      <c r="B19" s="48">
        <v>16</v>
      </c>
      <c r="C19" s="48" t="str">
        <f>'Gap Validation'!K19</f>
        <v>LH</v>
      </c>
      <c r="D19" s="48" t="str">
        <f>'Gap Validation'!L19</f>
        <v>GO1</v>
      </c>
      <c r="E19" s="48">
        <f>'Gap Validation'!O19</f>
        <v>0.5</v>
      </c>
      <c r="F19" s="48">
        <f>'Gap Validation'!P19</f>
        <v>1.75</v>
      </c>
      <c r="G19" s="48">
        <f>'Gap Validation'!Q19</f>
        <v>1.75</v>
      </c>
      <c r="H19" s="48">
        <f>'Gap Validation'!R19</f>
        <v>2.25</v>
      </c>
      <c r="I19" s="48">
        <f>'Gap Validation'!S19</f>
        <v>1.5</v>
      </c>
      <c r="J19" s="48">
        <f>'Gap Validation'!T19</f>
        <v>2</v>
      </c>
      <c r="K19" s="48">
        <f>'Gap Validation'!U19</f>
        <v>1.5</v>
      </c>
      <c r="L19" s="48">
        <f>'Gap Validation'!V19</f>
        <v>0</v>
      </c>
      <c r="M19" s="48">
        <f>'Gap Validation'!W19</f>
        <v>0</v>
      </c>
      <c r="N19" s="48">
        <f>'Gap Validation'!X19</f>
        <v>1.25</v>
      </c>
      <c r="O19" s="48">
        <f>'Gap Validation'!Y19</f>
        <v>0.5</v>
      </c>
      <c r="P19" s="48">
        <f>'Gap Validation'!Z19</f>
        <v>0.5</v>
      </c>
      <c r="Q19" s="48">
        <f>'Gap Validation'!AA19</f>
        <v>0.75</v>
      </c>
      <c r="R19" s="48">
        <f>'Gap Validation'!AB19</f>
        <v>0.5</v>
      </c>
      <c r="S19" s="48">
        <f>'Gap Validation'!AC19</f>
        <v>0.75</v>
      </c>
      <c r="T19" s="48">
        <f>'Gap Validation'!AD19</f>
        <v>1</v>
      </c>
      <c r="U19" s="48">
        <f>'Gap Validation'!AE19</f>
        <v>1.5</v>
      </c>
      <c r="V19" s="48">
        <f>'Gap Validation'!AF19</f>
        <v>1.5</v>
      </c>
      <c r="W19" s="48">
        <f>'Gap Validation'!AG19</f>
        <v>0.75</v>
      </c>
      <c r="X19" s="48">
        <f>'Gap Validation'!AH19</f>
        <v>1.5</v>
      </c>
      <c r="Y19" s="48">
        <f>'Gap Validation'!AI19</f>
        <v>1.75</v>
      </c>
      <c r="Z19" s="48">
        <f>'Gap Validation'!AJ19</f>
        <v>1</v>
      </c>
      <c r="AA19" s="48" t="str">
        <f>'Gap Validation'!AK19</f>
        <v>B</v>
      </c>
      <c r="AD19" s="61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3"/>
    </row>
    <row r="20" spans="2:87" x14ac:dyDescent="0.25">
      <c r="B20" s="48">
        <v>17</v>
      </c>
      <c r="C20" s="48" t="str">
        <f>'Gap Validation'!K20</f>
        <v>LH</v>
      </c>
      <c r="D20" s="48" t="str">
        <f>'Gap Validation'!L20</f>
        <v>GO1</v>
      </c>
      <c r="E20" s="48">
        <f>'Gap Validation'!O20</f>
        <v>1.75</v>
      </c>
      <c r="F20" s="48">
        <f>'Gap Validation'!P20</f>
        <v>1.75</v>
      </c>
      <c r="G20" s="48">
        <f>'Gap Validation'!Q20</f>
        <v>1.75</v>
      </c>
      <c r="H20" s="48">
        <f>'Gap Validation'!R20</f>
        <v>1.5</v>
      </c>
      <c r="I20" s="48">
        <f>'Gap Validation'!S20</f>
        <v>1</v>
      </c>
      <c r="J20" s="48">
        <f>'Gap Validation'!T20</f>
        <v>1.75</v>
      </c>
      <c r="K20" s="48">
        <f>'Gap Validation'!U20</f>
        <v>0.5</v>
      </c>
      <c r="L20" s="48">
        <f>'Gap Validation'!V20</f>
        <v>1.25</v>
      </c>
      <c r="M20" s="48">
        <f>'Gap Validation'!W20</f>
        <v>1.75</v>
      </c>
      <c r="N20" s="48">
        <f>'Gap Validation'!X20</f>
        <v>0.75</v>
      </c>
      <c r="O20" s="48">
        <f>'Gap Validation'!Y20</f>
        <v>0.25</v>
      </c>
      <c r="P20" s="48">
        <f>'Gap Validation'!Z20</f>
        <v>0.5</v>
      </c>
      <c r="Q20" s="48">
        <f>'Gap Validation'!AA20</f>
        <v>1</v>
      </c>
      <c r="R20" s="48">
        <f>'Gap Validation'!AB20</f>
        <v>0.5</v>
      </c>
      <c r="S20" s="48">
        <f>'Gap Validation'!AC20</f>
        <v>0.75</v>
      </c>
      <c r="T20" s="48">
        <f>'Gap Validation'!AD20</f>
        <v>1</v>
      </c>
      <c r="U20" s="48">
        <f>'Gap Validation'!AE20</f>
        <v>1</v>
      </c>
      <c r="V20" s="48">
        <f>'Gap Validation'!AF20</f>
        <v>1</v>
      </c>
      <c r="W20" s="48">
        <f>'Gap Validation'!AG20</f>
        <v>0.25</v>
      </c>
      <c r="X20" s="48">
        <f>'Gap Validation'!AH20</f>
        <v>0.75</v>
      </c>
      <c r="Y20" s="48">
        <f>'Gap Validation'!AI20</f>
        <v>0.5</v>
      </c>
      <c r="Z20" s="48">
        <f>'Gap Validation'!AJ20</f>
        <v>1.25</v>
      </c>
      <c r="AA20" s="48" t="str">
        <f>'Gap Validation'!AK20</f>
        <v>A</v>
      </c>
      <c r="AD20" s="61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3"/>
    </row>
    <row r="21" spans="2:87" x14ac:dyDescent="0.25">
      <c r="B21" s="48">
        <v>18</v>
      </c>
      <c r="C21" s="48" t="str">
        <f>'Gap Validation'!K21</f>
        <v>LH</v>
      </c>
      <c r="D21" s="48" t="str">
        <f>'Gap Validation'!L21</f>
        <v>G02</v>
      </c>
      <c r="E21" s="48">
        <f>'Gap Validation'!O21</f>
        <v>0.25</v>
      </c>
      <c r="F21" s="48">
        <f>'Gap Validation'!P21</f>
        <v>0.25</v>
      </c>
      <c r="G21" s="48">
        <f>'Gap Validation'!Q21</f>
        <v>1.25</v>
      </c>
      <c r="H21" s="48">
        <f>'Gap Validation'!R21</f>
        <v>1.75</v>
      </c>
      <c r="I21" s="48">
        <f>'Gap Validation'!S21</f>
        <v>0.75</v>
      </c>
      <c r="J21" s="48">
        <f>'Gap Validation'!T21</f>
        <v>1</v>
      </c>
      <c r="K21" s="48">
        <f>'Gap Validation'!U21</f>
        <v>1.25</v>
      </c>
      <c r="L21" s="48">
        <f>'Gap Validation'!V21</f>
        <v>0.25</v>
      </c>
      <c r="M21" s="48">
        <f>'Gap Validation'!W21</f>
        <v>0</v>
      </c>
      <c r="N21" s="48">
        <f>'Gap Validation'!X21</f>
        <v>0.75</v>
      </c>
      <c r="O21" s="48">
        <f>'Gap Validation'!Y21</f>
        <v>0</v>
      </c>
      <c r="P21" s="48">
        <f>'Gap Validation'!Z21</f>
        <v>0.5</v>
      </c>
      <c r="Q21" s="48">
        <f>'Gap Validation'!AA21</f>
        <v>0.75</v>
      </c>
      <c r="R21" s="48">
        <f>'Gap Validation'!AB21</f>
        <v>0.5</v>
      </c>
      <c r="S21" s="48">
        <f>'Gap Validation'!AC21</f>
        <v>0.75</v>
      </c>
      <c r="T21" s="48">
        <f>'Gap Validation'!AD21</f>
        <v>1</v>
      </c>
      <c r="U21" s="48">
        <f>'Gap Validation'!AE21</f>
        <v>1</v>
      </c>
      <c r="V21" s="48">
        <f>'Gap Validation'!AF21</f>
        <v>1</v>
      </c>
      <c r="W21" s="48">
        <f>'Gap Validation'!AG21</f>
        <v>0.5</v>
      </c>
      <c r="X21" s="48">
        <f>'Gap Validation'!AH21</f>
        <v>0</v>
      </c>
      <c r="Y21" s="48">
        <f>'Gap Validation'!AI21</f>
        <v>1.75</v>
      </c>
      <c r="Z21" s="48">
        <f>'Gap Validation'!AJ21</f>
        <v>1</v>
      </c>
      <c r="AA21" s="48" t="str">
        <f>'Gap Validation'!AK21</f>
        <v>B</v>
      </c>
      <c r="AD21" s="61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3"/>
    </row>
    <row r="22" spans="2:87" x14ac:dyDescent="0.25">
      <c r="B22" s="48">
        <v>19</v>
      </c>
      <c r="C22" s="48" t="str">
        <f>'Gap Validation'!K22</f>
        <v>lh</v>
      </c>
      <c r="D22" s="48" t="str">
        <f>'Gap Validation'!L22</f>
        <v>GO1</v>
      </c>
      <c r="E22" s="48">
        <f>'Gap Validation'!O22</f>
        <v>0.25</v>
      </c>
      <c r="F22" s="48">
        <f>'Gap Validation'!P22</f>
        <v>0.5</v>
      </c>
      <c r="G22" s="48">
        <f>'Gap Validation'!Q22</f>
        <v>0</v>
      </c>
      <c r="H22" s="48">
        <f>'Gap Validation'!R22</f>
        <v>2.25</v>
      </c>
      <c r="I22" s="48">
        <f>'Gap Validation'!S22</f>
        <v>1</v>
      </c>
      <c r="J22" s="48">
        <f>'Gap Validation'!T22</f>
        <v>1.5</v>
      </c>
      <c r="K22" s="48">
        <f>'Gap Validation'!U22</f>
        <v>1</v>
      </c>
      <c r="L22" s="48">
        <f>'Gap Validation'!V22</f>
        <v>1</v>
      </c>
      <c r="M22" s="48">
        <f>'Gap Validation'!W22</f>
        <v>1</v>
      </c>
      <c r="N22" s="48">
        <f>'Gap Validation'!X22</f>
        <v>0.5</v>
      </c>
      <c r="O22" s="48">
        <f>'Gap Validation'!Y22</f>
        <v>0.25</v>
      </c>
      <c r="P22" s="48">
        <f>'Gap Validation'!Z22</f>
        <v>0.5</v>
      </c>
      <c r="Q22" s="48">
        <f>'Gap Validation'!AA22</f>
        <v>0.75</v>
      </c>
      <c r="R22" s="48">
        <f>'Gap Validation'!AB22</f>
        <v>0.5</v>
      </c>
      <c r="S22" s="48">
        <f>'Gap Validation'!AC22</f>
        <v>0.75</v>
      </c>
      <c r="T22" s="48">
        <f>'Gap Validation'!AD22</f>
        <v>1.5</v>
      </c>
      <c r="U22" s="48">
        <f>'Gap Validation'!AE22</f>
        <v>1.5</v>
      </c>
      <c r="V22" s="48">
        <f>'Gap Validation'!AF22</f>
        <v>1.5</v>
      </c>
      <c r="W22" s="48">
        <f>'Gap Validation'!AG22</f>
        <v>1</v>
      </c>
      <c r="X22" s="48">
        <f>'Gap Validation'!AH22</f>
        <v>0</v>
      </c>
      <c r="Y22" s="48">
        <f>'Gap Validation'!AI22</f>
        <v>2</v>
      </c>
      <c r="Z22" s="48">
        <f>'Gap Validation'!AJ22</f>
        <v>2.25</v>
      </c>
      <c r="AA22" s="48" t="str">
        <f>'Gap Validation'!AK22</f>
        <v>A</v>
      </c>
      <c r="AD22" s="61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3"/>
    </row>
    <row r="23" spans="2:87" x14ac:dyDescent="0.25">
      <c r="B23" s="48">
        <v>20</v>
      </c>
      <c r="C23" s="48" t="str">
        <f>'Gap Validation'!K23</f>
        <v>LH</v>
      </c>
      <c r="D23" s="48" t="str">
        <f>'Gap Validation'!L23</f>
        <v>GO1</v>
      </c>
      <c r="E23" s="48">
        <f>'Gap Validation'!O23</f>
        <v>0.25</v>
      </c>
      <c r="F23" s="48">
        <f>'Gap Validation'!P23</f>
        <v>0</v>
      </c>
      <c r="G23" s="48">
        <f>'Gap Validation'!Q23</f>
        <v>0</v>
      </c>
      <c r="H23" s="48">
        <f>'Gap Validation'!R23</f>
        <v>1.25</v>
      </c>
      <c r="I23" s="48">
        <f>'Gap Validation'!S23</f>
        <v>0</v>
      </c>
      <c r="J23" s="48">
        <f>'Gap Validation'!T23</f>
        <v>0.75</v>
      </c>
      <c r="K23" s="48">
        <f>'Gap Validation'!U23</f>
        <v>1.25</v>
      </c>
      <c r="L23" s="48">
        <f>'Gap Validation'!V23</f>
        <v>1.5</v>
      </c>
      <c r="M23" s="48">
        <f>'Gap Validation'!W23</f>
        <v>2</v>
      </c>
      <c r="N23" s="48">
        <f>'Gap Validation'!X23</f>
        <v>0.5</v>
      </c>
      <c r="O23" s="48">
        <f>'Gap Validation'!Y23</f>
        <v>0</v>
      </c>
      <c r="P23" s="48">
        <f>'Gap Validation'!Z23</f>
        <v>0.5</v>
      </c>
      <c r="Q23" s="48">
        <f>'Gap Validation'!AA23</f>
        <v>0.75</v>
      </c>
      <c r="R23" s="48">
        <f>'Gap Validation'!AB23</f>
        <v>0.5</v>
      </c>
      <c r="S23" s="48">
        <f>'Gap Validation'!AC23</f>
        <v>0.75</v>
      </c>
      <c r="T23" s="48">
        <f>'Gap Validation'!AD23</f>
        <v>1.5</v>
      </c>
      <c r="U23" s="48">
        <f>'Gap Validation'!AE23</f>
        <v>1.75</v>
      </c>
      <c r="V23" s="48">
        <f>'Gap Validation'!AF23</f>
        <v>1.75</v>
      </c>
      <c r="W23" s="48">
        <f>'Gap Validation'!AG23</f>
        <v>0.5</v>
      </c>
      <c r="X23" s="48">
        <f>'Gap Validation'!AH23</f>
        <v>0</v>
      </c>
      <c r="Y23" s="48">
        <f>'Gap Validation'!AI23</f>
        <v>1.25</v>
      </c>
      <c r="Z23" s="48">
        <f>'Gap Validation'!AJ23</f>
        <v>2</v>
      </c>
      <c r="AA23" s="48" t="str">
        <f>'Gap Validation'!AK23</f>
        <v>A</v>
      </c>
      <c r="AD23" s="61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3"/>
    </row>
    <row r="24" spans="2:87" x14ac:dyDescent="0.25">
      <c r="B24" s="48">
        <v>21</v>
      </c>
      <c r="C24" s="48" t="str">
        <f>'Gap Validation'!K24</f>
        <v>LH</v>
      </c>
      <c r="D24" s="48" t="str">
        <f>'Gap Validation'!L24</f>
        <v>G02</v>
      </c>
      <c r="E24" s="48">
        <f>'Gap Validation'!O24</f>
        <v>0.25</v>
      </c>
      <c r="F24" s="48">
        <f>'Gap Validation'!P24</f>
        <v>1</v>
      </c>
      <c r="G24" s="48">
        <f>'Gap Validation'!Q24</f>
        <v>1.25</v>
      </c>
      <c r="H24" s="48">
        <f>'Gap Validation'!R24</f>
        <v>1.25</v>
      </c>
      <c r="I24" s="48">
        <f>'Gap Validation'!S24</f>
        <v>0.75</v>
      </c>
      <c r="J24" s="48">
        <f>'Gap Validation'!T24</f>
        <v>0.75</v>
      </c>
      <c r="K24" s="48">
        <f>'Gap Validation'!U24</f>
        <v>1.25</v>
      </c>
      <c r="L24" s="48">
        <f>'Gap Validation'!V24</f>
        <v>0</v>
      </c>
      <c r="M24" s="48">
        <f>'Gap Validation'!W24</f>
        <v>0</v>
      </c>
      <c r="N24" s="48">
        <f>'Gap Validation'!X24</f>
        <v>0.25</v>
      </c>
      <c r="O24" s="48">
        <f>'Gap Validation'!Y24</f>
        <v>0</v>
      </c>
      <c r="P24" s="48">
        <f>'Gap Validation'!Z24</f>
        <v>0.5</v>
      </c>
      <c r="Q24" s="48">
        <f>'Gap Validation'!AA24</f>
        <v>0.75</v>
      </c>
      <c r="R24" s="48">
        <f>'Gap Validation'!AB24</f>
        <v>0.5</v>
      </c>
      <c r="S24" s="48">
        <f>'Gap Validation'!AC24</f>
        <v>0.75</v>
      </c>
      <c r="T24" s="48">
        <f>'Gap Validation'!AD24</f>
        <v>1</v>
      </c>
      <c r="U24" s="48">
        <f>'Gap Validation'!AE24</f>
        <v>1</v>
      </c>
      <c r="V24" s="48">
        <f>'Gap Validation'!AF24</f>
        <v>1</v>
      </c>
      <c r="W24" s="48">
        <f>'Gap Validation'!AG24</f>
        <v>0.75</v>
      </c>
      <c r="X24" s="48">
        <f>'Gap Validation'!AH24</f>
        <v>0</v>
      </c>
      <c r="Y24" s="48">
        <f>'Gap Validation'!AI24</f>
        <v>1.75</v>
      </c>
      <c r="Z24" s="48">
        <f>'Gap Validation'!AJ24</f>
        <v>1</v>
      </c>
      <c r="AA24" s="48" t="str">
        <f>'Gap Validation'!AK24</f>
        <v>B</v>
      </c>
      <c r="AD24" s="61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3"/>
    </row>
    <row r="25" spans="2:87" x14ac:dyDescent="0.25">
      <c r="B25" s="48">
        <v>22</v>
      </c>
      <c r="C25" s="48" t="str">
        <f>'Gap Validation'!K25</f>
        <v>SR</v>
      </c>
      <c r="D25" s="48" t="str">
        <f>'Gap Validation'!L25</f>
        <v>G01</v>
      </c>
      <c r="E25" s="48">
        <f>'Gap Validation'!O25</f>
        <v>0.25</v>
      </c>
      <c r="F25" s="48">
        <f>'Gap Validation'!P25</f>
        <v>1</v>
      </c>
      <c r="G25" s="48">
        <f>'Gap Validation'!Q25</f>
        <v>1</v>
      </c>
      <c r="H25" s="48">
        <f>'Gap Validation'!R25</f>
        <v>2.5</v>
      </c>
      <c r="I25" s="48">
        <f>'Gap Validation'!S25</f>
        <v>0.5</v>
      </c>
      <c r="J25" s="48">
        <f>'Gap Validation'!T25</f>
        <v>1</v>
      </c>
      <c r="K25" s="48">
        <f>'Gap Validation'!U25</f>
        <v>1</v>
      </c>
      <c r="L25" s="48">
        <f>'Gap Validation'!V25</f>
        <v>1</v>
      </c>
      <c r="M25" s="48">
        <f>'Gap Validation'!W25</f>
        <v>1.5</v>
      </c>
      <c r="N25" s="48">
        <f>'Gap Validation'!X25</f>
        <v>0.5</v>
      </c>
      <c r="O25" s="48">
        <f>'Gap Validation'!Y25</f>
        <v>0</v>
      </c>
      <c r="P25" s="48">
        <f>'Gap Validation'!Z25</f>
        <v>0.5</v>
      </c>
      <c r="Q25" s="48">
        <f>'Gap Validation'!AA25</f>
        <v>0.75</v>
      </c>
      <c r="R25" s="48">
        <f>'Gap Validation'!AB25</f>
        <v>0.5</v>
      </c>
      <c r="S25" s="48">
        <f>'Gap Validation'!AC25</f>
        <v>0.75</v>
      </c>
      <c r="T25" s="48">
        <f>'Gap Validation'!AD25</f>
        <v>1</v>
      </c>
      <c r="U25" s="48">
        <f>'Gap Validation'!AE25</f>
        <v>1.5</v>
      </c>
      <c r="V25" s="48">
        <f>'Gap Validation'!AF25</f>
        <v>1.5</v>
      </c>
      <c r="W25" s="48">
        <f>'Gap Validation'!AG25</f>
        <v>0.25</v>
      </c>
      <c r="X25" s="48">
        <f>'Gap Validation'!AH25</f>
        <v>0.5</v>
      </c>
      <c r="Y25" s="48">
        <f>'Gap Validation'!AI25</f>
        <v>1.5</v>
      </c>
      <c r="Z25" s="48">
        <f>'Gap Validation'!AJ25</f>
        <v>1.75</v>
      </c>
      <c r="AA25" s="48" t="str">
        <f>'Gap Validation'!AK25</f>
        <v>A</v>
      </c>
      <c r="AD25" s="61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3"/>
    </row>
    <row r="26" spans="2:87" x14ac:dyDescent="0.25">
      <c r="B26" s="48">
        <v>23</v>
      </c>
      <c r="C26" s="48" t="str">
        <f>'Gap Validation'!K26</f>
        <v>LH</v>
      </c>
      <c r="D26" s="48" t="str">
        <f>'Gap Validation'!L26</f>
        <v>GO1</v>
      </c>
      <c r="E26" s="48">
        <f>'Gap Validation'!O26</f>
        <v>0</v>
      </c>
      <c r="F26" s="48">
        <f>'Gap Validation'!P26</f>
        <v>0</v>
      </c>
      <c r="G26" s="48">
        <f>'Gap Validation'!Q26</f>
        <v>0</v>
      </c>
      <c r="H26" s="48">
        <f>'Gap Validation'!R26</f>
        <v>1.5</v>
      </c>
      <c r="I26" s="48">
        <f>'Gap Validation'!S26</f>
        <v>0.5</v>
      </c>
      <c r="J26" s="48">
        <f>'Gap Validation'!T26</f>
        <v>1</v>
      </c>
      <c r="K26" s="48">
        <f>'Gap Validation'!U26</f>
        <v>1.75</v>
      </c>
      <c r="L26" s="48">
        <f>'Gap Validation'!V26</f>
        <v>1.5</v>
      </c>
      <c r="M26" s="48">
        <f>'Gap Validation'!W26</f>
        <v>2</v>
      </c>
      <c r="N26" s="48">
        <f>'Gap Validation'!X26</f>
        <v>0.5</v>
      </c>
      <c r="O26" s="48">
        <f>'Gap Validation'!Y26</f>
        <v>0</v>
      </c>
      <c r="P26" s="48">
        <f>'Gap Validation'!Z26</f>
        <v>0.5</v>
      </c>
      <c r="Q26" s="48">
        <f>'Gap Validation'!AA26</f>
        <v>0.75</v>
      </c>
      <c r="R26" s="48">
        <f>'Gap Validation'!AB26</f>
        <v>0.5</v>
      </c>
      <c r="S26" s="48">
        <f>'Gap Validation'!AC26</f>
        <v>0.75</v>
      </c>
      <c r="T26" s="48">
        <f>'Gap Validation'!AD26</f>
        <v>1.5</v>
      </c>
      <c r="U26" s="48">
        <f>'Gap Validation'!AE26</f>
        <v>1.5</v>
      </c>
      <c r="V26" s="48">
        <f>'Gap Validation'!AF26</f>
        <v>1.25</v>
      </c>
      <c r="W26" s="48">
        <f>'Gap Validation'!AG26</f>
        <v>1.25</v>
      </c>
      <c r="X26" s="48">
        <f>'Gap Validation'!AH26</f>
        <v>0</v>
      </c>
      <c r="Y26" s="48">
        <f>'Gap Validation'!AI26</f>
        <v>1.5</v>
      </c>
      <c r="Z26" s="48">
        <f>'Gap Validation'!AJ26</f>
        <v>1.75</v>
      </c>
      <c r="AA26" s="48" t="str">
        <f>'Gap Validation'!AK26</f>
        <v>A</v>
      </c>
      <c r="AD26" s="61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3"/>
    </row>
    <row r="27" spans="2:87" x14ac:dyDescent="0.25">
      <c r="B27" s="48">
        <v>24</v>
      </c>
      <c r="C27" s="48" t="str">
        <f>'Gap Validation'!K27</f>
        <v>LH</v>
      </c>
      <c r="D27" s="48" t="str">
        <f>'Gap Validation'!L27</f>
        <v>GO2</v>
      </c>
      <c r="E27" s="48">
        <f>'Gap Validation'!O27</f>
        <v>0.5</v>
      </c>
      <c r="F27" s="48">
        <f>'Gap Validation'!P27</f>
        <v>1.5</v>
      </c>
      <c r="G27" s="48">
        <f>'Gap Validation'!Q27</f>
        <v>1.5</v>
      </c>
      <c r="H27" s="48">
        <f>'Gap Validation'!R27</f>
        <v>1.5</v>
      </c>
      <c r="I27" s="48">
        <f>'Gap Validation'!S27</f>
        <v>1.25</v>
      </c>
      <c r="J27" s="48">
        <f>'Gap Validation'!T27</f>
        <v>1</v>
      </c>
      <c r="K27" s="48">
        <f>'Gap Validation'!U27</f>
        <v>1.25</v>
      </c>
      <c r="L27" s="48">
        <f>'Gap Validation'!V27</f>
        <v>0</v>
      </c>
      <c r="M27" s="48">
        <f>'Gap Validation'!W27</f>
        <v>0</v>
      </c>
      <c r="N27" s="48">
        <f>'Gap Validation'!X27</f>
        <v>0.25</v>
      </c>
      <c r="O27" s="48">
        <f>'Gap Validation'!Y27</f>
        <v>0</v>
      </c>
      <c r="P27" s="48">
        <f>'Gap Validation'!Z27</f>
        <v>0.5</v>
      </c>
      <c r="Q27" s="48">
        <f>'Gap Validation'!AA27</f>
        <v>0.75</v>
      </c>
      <c r="R27" s="48">
        <f>'Gap Validation'!AB27</f>
        <v>0.5</v>
      </c>
      <c r="S27" s="48">
        <f>'Gap Validation'!AC27</f>
        <v>0.75</v>
      </c>
      <c r="T27" s="48">
        <f>'Gap Validation'!AD27</f>
        <v>1</v>
      </c>
      <c r="U27" s="48">
        <f>'Gap Validation'!AE27</f>
        <v>1</v>
      </c>
      <c r="V27" s="48">
        <f>'Gap Validation'!AF27</f>
        <v>1</v>
      </c>
      <c r="W27" s="48">
        <f>'Gap Validation'!AG27</f>
        <v>0.5</v>
      </c>
      <c r="X27" s="48">
        <f>'Gap Validation'!AH27</f>
        <v>0.25</v>
      </c>
      <c r="Y27" s="48">
        <f>'Gap Validation'!AI27</f>
        <v>2</v>
      </c>
      <c r="Z27" s="48">
        <f>'Gap Validation'!AJ27</f>
        <v>1.25</v>
      </c>
      <c r="AA27" s="48" t="str">
        <f>'Gap Validation'!AK27</f>
        <v>B</v>
      </c>
      <c r="AD27" s="61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3"/>
    </row>
    <row r="28" spans="2:87" x14ac:dyDescent="0.25">
      <c r="B28" s="48">
        <v>25</v>
      </c>
      <c r="C28" s="48" t="str">
        <f>'Gap Validation'!K28</f>
        <v>LH</v>
      </c>
      <c r="D28" s="48" t="str">
        <f>'Gap Validation'!L28</f>
        <v>GO1</v>
      </c>
      <c r="E28" s="48">
        <f>'Gap Validation'!O28</f>
        <v>0.5</v>
      </c>
      <c r="F28" s="48">
        <f>'Gap Validation'!P28</f>
        <v>1.25</v>
      </c>
      <c r="G28" s="48">
        <f>'Gap Validation'!Q28</f>
        <v>1.25</v>
      </c>
      <c r="H28" s="48">
        <f>'Gap Validation'!R28</f>
        <v>1.5</v>
      </c>
      <c r="I28" s="48">
        <f>'Gap Validation'!S28</f>
        <v>0.25</v>
      </c>
      <c r="J28" s="48">
        <f>'Gap Validation'!T28</f>
        <v>0.25</v>
      </c>
      <c r="K28" s="48">
        <f>'Gap Validation'!U28</f>
        <v>0.75</v>
      </c>
      <c r="L28" s="48">
        <f>'Gap Validation'!V28</f>
        <v>0.75</v>
      </c>
      <c r="M28" s="48">
        <f>'Gap Validation'!W28</f>
        <v>1.25</v>
      </c>
      <c r="N28" s="48">
        <f>'Gap Validation'!X28</f>
        <v>1</v>
      </c>
      <c r="O28" s="48">
        <f>'Gap Validation'!Y28</f>
        <v>0</v>
      </c>
      <c r="P28" s="48">
        <f>'Gap Validation'!Z28</f>
        <v>0.5</v>
      </c>
      <c r="Q28" s="48">
        <f>'Gap Validation'!AA28</f>
        <v>0.75</v>
      </c>
      <c r="R28" s="48">
        <f>'Gap Validation'!AB28</f>
        <v>0.5</v>
      </c>
      <c r="S28" s="48">
        <f>'Gap Validation'!AC28</f>
        <v>0.75</v>
      </c>
      <c r="T28" s="48">
        <f>'Gap Validation'!AD28</f>
        <v>1.5</v>
      </c>
      <c r="U28" s="48">
        <f>'Gap Validation'!AE28</f>
        <v>1.75</v>
      </c>
      <c r="V28" s="48">
        <f>'Gap Validation'!AF28</f>
        <v>1.75</v>
      </c>
      <c r="W28" s="48">
        <f>'Gap Validation'!AG28</f>
        <v>0.5</v>
      </c>
      <c r="X28" s="48">
        <f>'Gap Validation'!AH28</f>
        <v>0.5</v>
      </c>
      <c r="Y28" s="48">
        <f>'Gap Validation'!AI28</f>
        <v>1.25</v>
      </c>
      <c r="Z28" s="48">
        <f>'Gap Validation'!AJ28</f>
        <v>1.25</v>
      </c>
      <c r="AA28" s="48" t="str">
        <f>'Gap Validation'!AK28</f>
        <v>A</v>
      </c>
      <c r="AD28" s="61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3"/>
    </row>
    <row r="29" spans="2:87" x14ac:dyDescent="0.25">
      <c r="B29" s="48">
        <v>26</v>
      </c>
      <c r="C29" s="48" t="str">
        <f>'Gap Validation'!K28</f>
        <v>LH</v>
      </c>
      <c r="D29" s="48" t="str">
        <f>'Gap Validation'!L28</f>
        <v>GO1</v>
      </c>
      <c r="E29" s="48">
        <f>'Gap Validation'!O28</f>
        <v>0.5</v>
      </c>
      <c r="F29" s="48">
        <f>'Gap Validation'!P28</f>
        <v>1.25</v>
      </c>
      <c r="G29" s="48">
        <f>'Gap Validation'!Q28</f>
        <v>1.25</v>
      </c>
      <c r="H29" s="48">
        <f>'Gap Validation'!R28</f>
        <v>1.5</v>
      </c>
      <c r="I29" s="48">
        <f>'Gap Validation'!S28</f>
        <v>0.25</v>
      </c>
      <c r="J29" s="48">
        <f>'Gap Validation'!T28</f>
        <v>0.25</v>
      </c>
      <c r="K29" s="48">
        <f>'Gap Validation'!U28</f>
        <v>0.75</v>
      </c>
      <c r="L29" s="48">
        <f>'Gap Validation'!V28</f>
        <v>0.75</v>
      </c>
      <c r="M29" s="48">
        <f>'Gap Validation'!W28</f>
        <v>1.25</v>
      </c>
      <c r="N29" s="48">
        <f>'Gap Validation'!X28</f>
        <v>1</v>
      </c>
      <c r="O29" s="48">
        <f>'Gap Validation'!Y28</f>
        <v>0</v>
      </c>
      <c r="P29" s="48">
        <f>'Gap Validation'!Z28</f>
        <v>0.5</v>
      </c>
      <c r="Q29" s="48">
        <f>'Gap Validation'!AA28</f>
        <v>0.75</v>
      </c>
      <c r="R29" s="48">
        <f>'Gap Validation'!AB28</f>
        <v>0.5</v>
      </c>
      <c r="S29" s="48">
        <f>'Gap Validation'!AC28</f>
        <v>0.75</v>
      </c>
      <c r="T29" s="48">
        <f>'Gap Validation'!AD28</f>
        <v>1.5</v>
      </c>
      <c r="U29" s="48">
        <f>'Gap Validation'!AE28</f>
        <v>1.75</v>
      </c>
      <c r="V29" s="48">
        <f>'Gap Validation'!AF28</f>
        <v>1.75</v>
      </c>
      <c r="W29" s="48">
        <f>'Gap Validation'!AG28</f>
        <v>0.5</v>
      </c>
      <c r="X29" s="48">
        <f>'Gap Validation'!AH28</f>
        <v>0.5</v>
      </c>
      <c r="Y29" s="48">
        <f>'Gap Validation'!AI28</f>
        <v>1.25</v>
      </c>
      <c r="Z29" s="48">
        <f>'Gap Validation'!AJ28</f>
        <v>1.25</v>
      </c>
      <c r="AA29" s="48" t="str">
        <f>'Gap Validation'!AK28</f>
        <v>A</v>
      </c>
      <c r="AD29" s="61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3"/>
    </row>
    <row r="30" spans="2:87" x14ac:dyDescent="0.25">
      <c r="B30" s="48">
        <v>27</v>
      </c>
      <c r="C30" s="48" t="str">
        <f>'Gap Validation'!K29</f>
        <v>LH</v>
      </c>
      <c r="D30" s="48" t="str">
        <f>'Gap Validation'!L29</f>
        <v>G02</v>
      </c>
      <c r="E30" s="48">
        <f>'Gap Validation'!O29</f>
        <v>0.5</v>
      </c>
      <c r="F30" s="48">
        <f>'Gap Validation'!P29</f>
        <v>0.75</v>
      </c>
      <c r="G30" s="48">
        <f>'Gap Validation'!Q29</f>
        <v>1.25</v>
      </c>
      <c r="H30" s="48">
        <f>'Gap Validation'!R29</f>
        <v>1</v>
      </c>
      <c r="I30" s="48">
        <f>'Gap Validation'!S29</f>
        <v>0</v>
      </c>
      <c r="J30" s="48">
        <f>'Gap Validation'!T29</f>
        <v>0.5</v>
      </c>
      <c r="K30" s="48">
        <f>'Gap Validation'!U29</f>
        <v>1.25</v>
      </c>
      <c r="L30" s="48">
        <f>'Gap Validation'!V29</f>
        <v>0</v>
      </c>
      <c r="M30" s="48">
        <f>'Gap Validation'!W29</f>
        <v>0</v>
      </c>
      <c r="N30" s="48">
        <f>'Gap Validation'!X29</f>
        <v>0.5</v>
      </c>
      <c r="O30" s="48">
        <f>'Gap Validation'!Y29</f>
        <v>0.25</v>
      </c>
      <c r="P30" s="48">
        <f>'Gap Validation'!Z29</f>
        <v>0.5</v>
      </c>
      <c r="Q30" s="48">
        <f>'Gap Validation'!AA29</f>
        <v>0.75</v>
      </c>
      <c r="R30" s="48">
        <f>'Gap Validation'!AB29</f>
        <v>0.5</v>
      </c>
      <c r="S30" s="48">
        <f>'Gap Validation'!AC29</f>
        <v>0.75</v>
      </c>
      <c r="T30" s="48">
        <f>'Gap Validation'!AD29</f>
        <v>1</v>
      </c>
      <c r="U30" s="48">
        <f>'Gap Validation'!AE29</f>
        <v>1.75</v>
      </c>
      <c r="V30" s="48">
        <f>'Gap Validation'!AF29</f>
        <v>1.75</v>
      </c>
      <c r="W30" s="48">
        <f>'Gap Validation'!AG29</f>
        <v>0.75</v>
      </c>
      <c r="X30" s="48">
        <f>'Gap Validation'!AH29</f>
        <v>0.25</v>
      </c>
      <c r="Y30" s="48">
        <f>'Gap Validation'!AI29</f>
        <v>1.5</v>
      </c>
      <c r="Z30" s="48">
        <f>'Gap Validation'!AJ29</f>
        <v>0.75</v>
      </c>
      <c r="AA30" s="48" t="str">
        <f>'Gap Validation'!AK29</f>
        <v>B</v>
      </c>
      <c r="AD30" s="61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3"/>
    </row>
    <row r="31" spans="2:87" x14ac:dyDescent="0.25">
      <c r="B31" s="48">
        <v>28</v>
      </c>
      <c r="C31" s="48">
        <f>'Gap Validation'!K30</f>
        <v>0</v>
      </c>
      <c r="D31" s="48">
        <f>'Gap Validation'!L30</f>
        <v>0</v>
      </c>
      <c r="E31" s="48">
        <f>'Gap Validation'!O30</f>
        <v>0</v>
      </c>
      <c r="F31" s="48">
        <f>'Gap Validation'!P30</f>
        <v>0</v>
      </c>
      <c r="G31" s="48">
        <f>'Gap Validation'!Q30</f>
        <v>0</v>
      </c>
      <c r="H31" s="48">
        <f>'Gap Validation'!R30</f>
        <v>0</v>
      </c>
      <c r="I31" s="48">
        <f>'Gap Validation'!S30</f>
        <v>0</v>
      </c>
      <c r="J31" s="48">
        <f>'Gap Validation'!T30</f>
        <v>0</v>
      </c>
      <c r="K31" s="48">
        <f>'Gap Validation'!U30</f>
        <v>0</v>
      </c>
      <c r="L31" s="48">
        <f>'Gap Validation'!V30</f>
        <v>0</v>
      </c>
      <c r="M31" s="48">
        <f>'Gap Validation'!W30</f>
        <v>0</v>
      </c>
      <c r="N31" s="48">
        <f>'Gap Validation'!X30</f>
        <v>0</v>
      </c>
      <c r="O31" s="48">
        <f>'Gap Validation'!Y30</f>
        <v>0</v>
      </c>
      <c r="P31" s="48">
        <f>'Gap Validation'!Z30</f>
        <v>0</v>
      </c>
      <c r="Q31" s="48">
        <f>'Gap Validation'!AA30</f>
        <v>0</v>
      </c>
      <c r="R31" s="48">
        <f>'Gap Validation'!AB30</f>
        <v>0</v>
      </c>
      <c r="S31" s="48">
        <f>'Gap Validation'!AC30</f>
        <v>0</v>
      </c>
      <c r="T31" s="48">
        <f>'Gap Validation'!AD30</f>
        <v>0</v>
      </c>
      <c r="U31" s="48">
        <f>'Gap Validation'!AE30</f>
        <v>0</v>
      </c>
      <c r="V31" s="48">
        <f>'Gap Validation'!AF30</f>
        <v>0</v>
      </c>
      <c r="W31" s="48">
        <f>'Gap Validation'!AG30</f>
        <v>0</v>
      </c>
      <c r="X31" s="48">
        <f>'Gap Validation'!AH30</f>
        <v>0</v>
      </c>
      <c r="Y31" s="48">
        <f>'Gap Validation'!AI30</f>
        <v>0</v>
      </c>
      <c r="Z31" s="48">
        <f>'Gap Validation'!AJ30</f>
        <v>0</v>
      </c>
      <c r="AA31" s="48">
        <f>'Gap Validation'!AK30</f>
        <v>0</v>
      </c>
      <c r="AD31" s="61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3"/>
    </row>
    <row r="32" spans="2:87" x14ac:dyDescent="0.25">
      <c r="B32" s="48">
        <v>29</v>
      </c>
      <c r="C32" s="48">
        <f>'Gap Validation'!K31</f>
        <v>0</v>
      </c>
      <c r="D32" s="48">
        <f>'Gap Validation'!L31</f>
        <v>0</v>
      </c>
      <c r="E32" s="48">
        <f>'Gap Validation'!O31</f>
        <v>0</v>
      </c>
      <c r="F32" s="48">
        <f>'Gap Validation'!P31</f>
        <v>0</v>
      </c>
      <c r="G32" s="48">
        <f>'Gap Validation'!Q31</f>
        <v>0</v>
      </c>
      <c r="H32" s="48">
        <f>'Gap Validation'!R31</f>
        <v>0</v>
      </c>
      <c r="I32" s="48">
        <f>'Gap Validation'!S31</f>
        <v>0</v>
      </c>
      <c r="J32" s="48">
        <f>'Gap Validation'!T31</f>
        <v>0</v>
      </c>
      <c r="K32" s="48">
        <f>'Gap Validation'!U31</f>
        <v>0</v>
      </c>
      <c r="L32" s="48">
        <f>'Gap Validation'!V31</f>
        <v>0</v>
      </c>
      <c r="M32" s="48">
        <f>'Gap Validation'!W31</f>
        <v>0</v>
      </c>
      <c r="N32" s="48">
        <f>'Gap Validation'!X31</f>
        <v>0</v>
      </c>
      <c r="O32" s="48">
        <f>'Gap Validation'!Y31</f>
        <v>0</v>
      </c>
      <c r="P32" s="48">
        <f>'Gap Validation'!Z31</f>
        <v>0</v>
      </c>
      <c r="Q32" s="48">
        <f>'Gap Validation'!AA31</f>
        <v>0</v>
      </c>
      <c r="R32" s="48">
        <f>'Gap Validation'!AB31</f>
        <v>0</v>
      </c>
      <c r="S32" s="48">
        <f>'Gap Validation'!AC31</f>
        <v>0</v>
      </c>
      <c r="T32" s="48">
        <f>'Gap Validation'!AD31</f>
        <v>0</v>
      </c>
      <c r="U32" s="48">
        <f>'Gap Validation'!AE31</f>
        <v>0</v>
      </c>
      <c r="V32" s="48">
        <f>'Gap Validation'!AF31</f>
        <v>0</v>
      </c>
      <c r="W32" s="48">
        <f>'Gap Validation'!AG31</f>
        <v>0</v>
      </c>
      <c r="X32" s="48">
        <f>'Gap Validation'!AH31</f>
        <v>0</v>
      </c>
      <c r="Y32" s="48">
        <f>'Gap Validation'!AI31</f>
        <v>0</v>
      </c>
      <c r="Z32" s="48">
        <f>'Gap Validation'!AJ31</f>
        <v>0</v>
      </c>
      <c r="AA32" s="48">
        <f>'Gap Validation'!AK31</f>
        <v>0</v>
      </c>
      <c r="AD32" s="61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3"/>
    </row>
    <row r="33" spans="2:87" x14ac:dyDescent="0.25">
      <c r="B33" s="48">
        <v>30</v>
      </c>
      <c r="C33" s="48">
        <f>'Gap Validation'!K32</f>
        <v>0</v>
      </c>
      <c r="D33" s="48">
        <f>'Gap Validation'!L32</f>
        <v>0</v>
      </c>
      <c r="E33" s="48">
        <f>'Gap Validation'!O32</f>
        <v>0</v>
      </c>
      <c r="F33" s="48">
        <f>'Gap Validation'!P32</f>
        <v>0</v>
      </c>
      <c r="G33" s="48">
        <f>'Gap Validation'!Q32</f>
        <v>0</v>
      </c>
      <c r="H33" s="48">
        <f>'Gap Validation'!R32</f>
        <v>0</v>
      </c>
      <c r="I33" s="48">
        <f>'Gap Validation'!S32</f>
        <v>0</v>
      </c>
      <c r="J33" s="48">
        <f>'Gap Validation'!T32</f>
        <v>0</v>
      </c>
      <c r="K33" s="48">
        <f>'Gap Validation'!U32</f>
        <v>0</v>
      </c>
      <c r="L33" s="48">
        <f>'Gap Validation'!V32</f>
        <v>0</v>
      </c>
      <c r="M33" s="48">
        <f>'Gap Validation'!W32</f>
        <v>0</v>
      </c>
      <c r="N33" s="48">
        <f>'Gap Validation'!X32</f>
        <v>0</v>
      </c>
      <c r="O33" s="48">
        <f>'Gap Validation'!Y32</f>
        <v>0</v>
      </c>
      <c r="P33" s="48">
        <f>'Gap Validation'!Z32</f>
        <v>0</v>
      </c>
      <c r="Q33" s="48">
        <f>'Gap Validation'!AA32</f>
        <v>0</v>
      </c>
      <c r="R33" s="48">
        <f>'Gap Validation'!AB32</f>
        <v>0</v>
      </c>
      <c r="S33" s="48">
        <f>'Gap Validation'!AC32</f>
        <v>0</v>
      </c>
      <c r="T33" s="48">
        <f>'Gap Validation'!AD32</f>
        <v>0</v>
      </c>
      <c r="U33" s="48">
        <f>'Gap Validation'!AE32</f>
        <v>0</v>
      </c>
      <c r="V33" s="48">
        <f>'Gap Validation'!AF32</f>
        <v>0</v>
      </c>
      <c r="W33" s="48">
        <f>'Gap Validation'!AG32</f>
        <v>0</v>
      </c>
      <c r="X33" s="48">
        <f>'Gap Validation'!AH32</f>
        <v>0</v>
      </c>
      <c r="Y33" s="48">
        <f>'Gap Validation'!AI32</f>
        <v>0</v>
      </c>
      <c r="Z33" s="48">
        <f>'Gap Validation'!AJ32</f>
        <v>0</v>
      </c>
      <c r="AA33" s="48">
        <f>'Gap Validation'!AK32</f>
        <v>0</v>
      </c>
      <c r="AD33" s="61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3"/>
    </row>
    <row r="34" spans="2:87" x14ac:dyDescent="0.25">
      <c r="B34" s="48">
        <v>31</v>
      </c>
      <c r="C34" s="48">
        <f>'Gap Validation'!K33</f>
        <v>0</v>
      </c>
      <c r="D34" s="48">
        <f>'Gap Validation'!L33</f>
        <v>0</v>
      </c>
      <c r="E34" s="48">
        <f>'Gap Validation'!O33</f>
        <v>0</v>
      </c>
      <c r="F34" s="48">
        <f>'Gap Validation'!P33</f>
        <v>0</v>
      </c>
      <c r="G34" s="48">
        <f>'Gap Validation'!Q33</f>
        <v>0</v>
      </c>
      <c r="H34" s="48">
        <f>'Gap Validation'!R33</f>
        <v>0</v>
      </c>
      <c r="I34" s="48">
        <f>'Gap Validation'!S33</f>
        <v>0</v>
      </c>
      <c r="J34" s="48">
        <f>'Gap Validation'!T33</f>
        <v>0</v>
      </c>
      <c r="K34" s="48">
        <f>'Gap Validation'!U33</f>
        <v>0</v>
      </c>
      <c r="L34" s="48">
        <f>'Gap Validation'!V33</f>
        <v>0</v>
      </c>
      <c r="M34" s="48">
        <f>'Gap Validation'!W33</f>
        <v>0</v>
      </c>
      <c r="N34" s="48">
        <f>'Gap Validation'!X33</f>
        <v>0</v>
      </c>
      <c r="O34" s="48">
        <f>'Gap Validation'!Y33</f>
        <v>0</v>
      </c>
      <c r="P34" s="48">
        <f>'Gap Validation'!Z33</f>
        <v>0</v>
      </c>
      <c r="Q34" s="48">
        <f>'Gap Validation'!AA33</f>
        <v>0</v>
      </c>
      <c r="R34" s="48">
        <f>'Gap Validation'!AB33</f>
        <v>0</v>
      </c>
      <c r="S34" s="48">
        <f>'Gap Validation'!AC33</f>
        <v>0</v>
      </c>
      <c r="T34" s="48">
        <f>'Gap Validation'!AD33</f>
        <v>0</v>
      </c>
      <c r="U34" s="48">
        <f>'Gap Validation'!AE33</f>
        <v>0</v>
      </c>
      <c r="V34" s="48">
        <f>'Gap Validation'!AF33</f>
        <v>0</v>
      </c>
      <c r="W34" s="48">
        <f>'Gap Validation'!AG33</f>
        <v>0</v>
      </c>
      <c r="X34" s="48">
        <f>'Gap Validation'!AH33</f>
        <v>0</v>
      </c>
      <c r="Y34" s="48">
        <f>'Gap Validation'!AI33</f>
        <v>0</v>
      </c>
      <c r="Z34" s="48">
        <f>'Gap Validation'!AJ33</f>
        <v>0</v>
      </c>
      <c r="AA34" s="48">
        <f>'Gap Validation'!AK33</f>
        <v>0</v>
      </c>
      <c r="AD34" s="61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3"/>
    </row>
    <row r="35" spans="2:87" x14ac:dyDescent="0.25">
      <c r="B35" s="48">
        <v>32</v>
      </c>
      <c r="C35" s="48">
        <f>'Gap Validation'!K34</f>
        <v>0</v>
      </c>
      <c r="D35" s="48">
        <f>'Gap Validation'!L34</f>
        <v>0</v>
      </c>
      <c r="E35" s="48">
        <f>'Gap Validation'!O34</f>
        <v>0</v>
      </c>
      <c r="F35" s="48">
        <f>'Gap Validation'!P34</f>
        <v>0</v>
      </c>
      <c r="G35" s="48">
        <f>'Gap Validation'!Q34</f>
        <v>0</v>
      </c>
      <c r="H35" s="48">
        <f>'Gap Validation'!R34</f>
        <v>0</v>
      </c>
      <c r="I35" s="48">
        <f>'Gap Validation'!S34</f>
        <v>0</v>
      </c>
      <c r="J35" s="48">
        <f>'Gap Validation'!T34</f>
        <v>0</v>
      </c>
      <c r="K35" s="48">
        <f>'Gap Validation'!U34</f>
        <v>0</v>
      </c>
      <c r="L35" s="48">
        <f>'Gap Validation'!V34</f>
        <v>0</v>
      </c>
      <c r="M35" s="48">
        <f>'Gap Validation'!W34</f>
        <v>0</v>
      </c>
      <c r="N35" s="48">
        <f>'Gap Validation'!X34</f>
        <v>0</v>
      </c>
      <c r="O35" s="48">
        <f>'Gap Validation'!Y34</f>
        <v>0</v>
      </c>
      <c r="P35" s="48">
        <f>'Gap Validation'!Z34</f>
        <v>0</v>
      </c>
      <c r="Q35" s="48">
        <f>'Gap Validation'!AA34</f>
        <v>0</v>
      </c>
      <c r="R35" s="48">
        <f>'Gap Validation'!AB34</f>
        <v>0</v>
      </c>
      <c r="S35" s="48">
        <f>'Gap Validation'!AC34</f>
        <v>0</v>
      </c>
      <c r="T35" s="48">
        <f>'Gap Validation'!AD34</f>
        <v>0</v>
      </c>
      <c r="U35" s="48">
        <f>'Gap Validation'!AE34</f>
        <v>0</v>
      </c>
      <c r="V35" s="48">
        <f>'Gap Validation'!AF34</f>
        <v>0</v>
      </c>
      <c r="W35" s="48">
        <f>'Gap Validation'!AG34</f>
        <v>0</v>
      </c>
      <c r="X35" s="48">
        <f>'Gap Validation'!AH34</f>
        <v>0</v>
      </c>
      <c r="Y35" s="48">
        <f>'Gap Validation'!AI34</f>
        <v>0</v>
      </c>
      <c r="Z35" s="48">
        <f>'Gap Validation'!AJ34</f>
        <v>0</v>
      </c>
      <c r="AA35" s="48">
        <f>'Gap Validation'!AK34</f>
        <v>0</v>
      </c>
      <c r="AD35" s="61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3"/>
    </row>
    <row r="36" spans="2:87" x14ac:dyDescent="0.25">
      <c r="B36" s="48">
        <v>33</v>
      </c>
      <c r="C36" s="48">
        <f>'Gap Validation'!K35</f>
        <v>0</v>
      </c>
      <c r="D36" s="48">
        <f>'Gap Validation'!L35</f>
        <v>0</v>
      </c>
      <c r="E36" s="48">
        <f>'Gap Validation'!O35</f>
        <v>0</v>
      </c>
      <c r="F36" s="48">
        <f>'Gap Validation'!P35</f>
        <v>0</v>
      </c>
      <c r="G36" s="48">
        <f>'Gap Validation'!Q35</f>
        <v>0</v>
      </c>
      <c r="H36" s="48">
        <f>'Gap Validation'!R35</f>
        <v>0</v>
      </c>
      <c r="I36" s="48">
        <f>'Gap Validation'!S35</f>
        <v>0</v>
      </c>
      <c r="J36" s="48">
        <f>'Gap Validation'!T35</f>
        <v>0</v>
      </c>
      <c r="K36" s="48">
        <f>'Gap Validation'!U35</f>
        <v>0</v>
      </c>
      <c r="L36" s="48">
        <f>'Gap Validation'!V35</f>
        <v>0</v>
      </c>
      <c r="M36" s="48">
        <f>'Gap Validation'!W35</f>
        <v>0</v>
      </c>
      <c r="N36" s="48">
        <f>'Gap Validation'!X35</f>
        <v>0</v>
      </c>
      <c r="O36" s="48">
        <f>'Gap Validation'!Y35</f>
        <v>0</v>
      </c>
      <c r="P36" s="48">
        <f>'Gap Validation'!Z35</f>
        <v>0</v>
      </c>
      <c r="Q36" s="48">
        <f>'Gap Validation'!AA35</f>
        <v>0</v>
      </c>
      <c r="R36" s="48">
        <f>'Gap Validation'!AB35</f>
        <v>0</v>
      </c>
      <c r="S36" s="48">
        <f>'Gap Validation'!AC35</f>
        <v>0</v>
      </c>
      <c r="T36" s="48">
        <f>'Gap Validation'!AD35</f>
        <v>0</v>
      </c>
      <c r="U36" s="48">
        <f>'Gap Validation'!AE35</f>
        <v>0</v>
      </c>
      <c r="V36" s="48">
        <f>'Gap Validation'!AF35</f>
        <v>0</v>
      </c>
      <c r="W36" s="48">
        <f>'Gap Validation'!AG35</f>
        <v>0</v>
      </c>
      <c r="X36" s="48">
        <f>'Gap Validation'!AH35</f>
        <v>0</v>
      </c>
      <c r="Y36" s="48">
        <f>'Gap Validation'!AI35</f>
        <v>0</v>
      </c>
      <c r="Z36" s="48">
        <f>'Gap Validation'!AJ35</f>
        <v>0</v>
      </c>
      <c r="AA36" s="48">
        <f>'Gap Validation'!AK35</f>
        <v>0</v>
      </c>
      <c r="AD36" s="61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3"/>
    </row>
    <row r="37" spans="2:87" x14ac:dyDescent="0.25">
      <c r="B37" s="48">
        <v>34</v>
      </c>
      <c r="C37" s="48">
        <f>'Gap Validation'!K36</f>
        <v>0</v>
      </c>
      <c r="D37" s="48">
        <f>'Gap Validation'!L36</f>
        <v>0</v>
      </c>
      <c r="E37" s="48">
        <f>'Gap Validation'!O36</f>
        <v>0</v>
      </c>
      <c r="F37" s="48">
        <f>'Gap Validation'!P36</f>
        <v>0</v>
      </c>
      <c r="G37" s="48">
        <f>'Gap Validation'!Q36</f>
        <v>0</v>
      </c>
      <c r="H37" s="48">
        <f>'Gap Validation'!R36</f>
        <v>0</v>
      </c>
      <c r="I37" s="48">
        <f>'Gap Validation'!S36</f>
        <v>0</v>
      </c>
      <c r="J37" s="48">
        <f>'Gap Validation'!T36</f>
        <v>0</v>
      </c>
      <c r="K37" s="48">
        <f>'Gap Validation'!U36</f>
        <v>0</v>
      </c>
      <c r="L37" s="48">
        <f>'Gap Validation'!V36</f>
        <v>0</v>
      </c>
      <c r="M37" s="48">
        <f>'Gap Validation'!W36</f>
        <v>0</v>
      </c>
      <c r="N37" s="48">
        <f>'Gap Validation'!X36</f>
        <v>0</v>
      </c>
      <c r="O37" s="48">
        <f>'Gap Validation'!Y36</f>
        <v>0</v>
      </c>
      <c r="P37" s="48">
        <f>'Gap Validation'!Z36</f>
        <v>0</v>
      </c>
      <c r="Q37" s="48">
        <f>'Gap Validation'!AA36</f>
        <v>0</v>
      </c>
      <c r="R37" s="48">
        <f>'Gap Validation'!AB36</f>
        <v>0</v>
      </c>
      <c r="S37" s="48">
        <f>'Gap Validation'!AC36</f>
        <v>0</v>
      </c>
      <c r="T37" s="48">
        <f>'Gap Validation'!AD36</f>
        <v>0</v>
      </c>
      <c r="U37" s="48">
        <f>'Gap Validation'!AE36</f>
        <v>0</v>
      </c>
      <c r="V37" s="48">
        <f>'Gap Validation'!AF36</f>
        <v>0</v>
      </c>
      <c r="W37" s="48">
        <f>'Gap Validation'!AG36</f>
        <v>0</v>
      </c>
      <c r="X37" s="48">
        <f>'Gap Validation'!AH36</f>
        <v>0</v>
      </c>
      <c r="Y37" s="48">
        <f>'Gap Validation'!AI36</f>
        <v>0</v>
      </c>
      <c r="Z37" s="48">
        <f>'Gap Validation'!AJ36</f>
        <v>0</v>
      </c>
      <c r="AA37" s="48">
        <f>'Gap Validation'!AK36</f>
        <v>0</v>
      </c>
      <c r="AD37" s="61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3"/>
    </row>
    <row r="38" spans="2:87" x14ac:dyDescent="0.25">
      <c r="B38" s="48">
        <v>35</v>
      </c>
      <c r="C38" s="48">
        <f>'Gap Validation'!K37</f>
        <v>0</v>
      </c>
      <c r="D38" s="48">
        <f>'Gap Validation'!L37</f>
        <v>0</v>
      </c>
      <c r="E38" s="48">
        <f>'Gap Validation'!O37</f>
        <v>0</v>
      </c>
      <c r="F38" s="48">
        <f>'Gap Validation'!P37</f>
        <v>0</v>
      </c>
      <c r="G38" s="48">
        <f>'Gap Validation'!Q37</f>
        <v>0</v>
      </c>
      <c r="H38" s="48">
        <f>'Gap Validation'!R37</f>
        <v>0</v>
      </c>
      <c r="I38" s="48">
        <f>'Gap Validation'!S37</f>
        <v>0</v>
      </c>
      <c r="J38" s="48">
        <f>'Gap Validation'!T37</f>
        <v>0</v>
      </c>
      <c r="K38" s="48">
        <f>'Gap Validation'!U37</f>
        <v>0</v>
      </c>
      <c r="L38" s="48">
        <f>'Gap Validation'!V37</f>
        <v>0</v>
      </c>
      <c r="M38" s="48">
        <f>'Gap Validation'!W37</f>
        <v>0</v>
      </c>
      <c r="N38" s="48">
        <f>'Gap Validation'!X37</f>
        <v>0</v>
      </c>
      <c r="O38" s="48">
        <f>'Gap Validation'!Y37</f>
        <v>0</v>
      </c>
      <c r="P38" s="48">
        <f>'Gap Validation'!Z37</f>
        <v>0</v>
      </c>
      <c r="Q38" s="48">
        <f>'Gap Validation'!AA37</f>
        <v>0</v>
      </c>
      <c r="R38" s="48">
        <f>'Gap Validation'!AB37</f>
        <v>0</v>
      </c>
      <c r="S38" s="48">
        <f>'Gap Validation'!AC37</f>
        <v>0</v>
      </c>
      <c r="T38" s="48">
        <f>'Gap Validation'!AD37</f>
        <v>0</v>
      </c>
      <c r="U38" s="48">
        <f>'Gap Validation'!AE37</f>
        <v>0</v>
      </c>
      <c r="V38" s="48">
        <f>'Gap Validation'!AF37</f>
        <v>0</v>
      </c>
      <c r="W38" s="48">
        <f>'Gap Validation'!AG37</f>
        <v>0</v>
      </c>
      <c r="X38" s="48">
        <f>'Gap Validation'!AH37</f>
        <v>0</v>
      </c>
      <c r="Y38" s="48">
        <f>'Gap Validation'!AI37</f>
        <v>0</v>
      </c>
      <c r="Z38" s="48">
        <f>'Gap Validation'!AJ37</f>
        <v>0</v>
      </c>
      <c r="AA38" s="48">
        <f>'Gap Validation'!AK37</f>
        <v>0</v>
      </c>
      <c r="AD38" s="61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3"/>
    </row>
    <row r="39" spans="2:87" x14ac:dyDescent="0.25">
      <c r="B39" s="48">
        <v>36</v>
      </c>
      <c r="C39" s="48">
        <f>'Gap Validation'!K38</f>
        <v>0</v>
      </c>
      <c r="D39" s="48">
        <f>'Gap Validation'!L38</f>
        <v>0</v>
      </c>
      <c r="E39" s="48">
        <f>'Gap Validation'!O38</f>
        <v>0</v>
      </c>
      <c r="F39" s="48">
        <f>'Gap Validation'!P38</f>
        <v>0</v>
      </c>
      <c r="G39" s="48">
        <f>'Gap Validation'!Q38</f>
        <v>0</v>
      </c>
      <c r="H39" s="48">
        <f>'Gap Validation'!R38</f>
        <v>0</v>
      </c>
      <c r="I39" s="48">
        <f>'Gap Validation'!S38</f>
        <v>0</v>
      </c>
      <c r="J39" s="48">
        <f>'Gap Validation'!T38</f>
        <v>0</v>
      </c>
      <c r="K39" s="48">
        <f>'Gap Validation'!U38</f>
        <v>0</v>
      </c>
      <c r="L39" s="48">
        <f>'Gap Validation'!V38</f>
        <v>0</v>
      </c>
      <c r="M39" s="48">
        <f>'Gap Validation'!W38</f>
        <v>0</v>
      </c>
      <c r="N39" s="48">
        <f>'Gap Validation'!X38</f>
        <v>0</v>
      </c>
      <c r="O39" s="48">
        <f>'Gap Validation'!Y38</f>
        <v>0</v>
      </c>
      <c r="P39" s="48">
        <f>'Gap Validation'!Z38</f>
        <v>0</v>
      </c>
      <c r="Q39" s="48">
        <f>'Gap Validation'!AA38</f>
        <v>0</v>
      </c>
      <c r="R39" s="48">
        <f>'Gap Validation'!AB38</f>
        <v>0</v>
      </c>
      <c r="S39" s="48">
        <f>'Gap Validation'!AC38</f>
        <v>0</v>
      </c>
      <c r="T39" s="48">
        <f>'Gap Validation'!AD38</f>
        <v>0</v>
      </c>
      <c r="U39" s="48">
        <f>'Gap Validation'!AE38</f>
        <v>0</v>
      </c>
      <c r="V39" s="48">
        <f>'Gap Validation'!AF38</f>
        <v>0</v>
      </c>
      <c r="W39" s="48">
        <f>'Gap Validation'!AG38</f>
        <v>0</v>
      </c>
      <c r="X39" s="48">
        <f>'Gap Validation'!AH38</f>
        <v>0</v>
      </c>
      <c r="Y39" s="48">
        <f>'Gap Validation'!AI38</f>
        <v>0</v>
      </c>
      <c r="Z39" s="48">
        <f>'Gap Validation'!AJ38</f>
        <v>0</v>
      </c>
      <c r="AA39" s="48">
        <f>'Gap Validation'!AK38</f>
        <v>0</v>
      </c>
      <c r="AD39" s="61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3"/>
    </row>
    <row r="40" spans="2:87" x14ac:dyDescent="0.25">
      <c r="B40" s="48">
        <v>37</v>
      </c>
      <c r="C40" s="48">
        <f>'Gap Validation'!K39</f>
        <v>0</v>
      </c>
      <c r="D40" s="48">
        <f>'Gap Validation'!L39</f>
        <v>0</v>
      </c>
      <c r="E40" s="48">
        <f>'Gap Validation'!O39</f>
        <v>0</v>
      </c>
      <c r="F40" s="48">
        <f>'Gap Validation'!P39</f>
        <v>0</v>
      </c>
      <c r="G40" s="48">
        <f>'Gap Validation'!Q39</f>
        <v>0</v>
      </c>
      <c r="H40" s="48">
        <f>'Gap Validation'!R39</f>
        <v>0</v>
      </c>
      <c r="I40" s="48">
        <f>'Gap Validation'!S39</f>
        <v>0</v>
      </c>
      <c r="J40" s="48">
        <f>'Gap Validation'!T39</f>
        <v>0</v>
      </c>
      <c r="K40" s="48">
        <f>'Gap Validation'!U39</f>
        <v>0</v>
      </c>
      <c r="L40" s="48">
        <f>'Gap Validation'!V39</f>
        <v>0</v>
      </c>
      <c r="M40" s="48">
        <f>'Gap Validation'!W39</f>
        <v>0</v>
      </c>
      <c r="N40" s="48">
        <f>'Gap Validation'!X39</f>
        <v>0</v>
      </c>
      <c r="O40" s="48">
        <f>'Gap Validation'!Y39</f>
        <v>0</v>
      </c>
      <c r="P40" s="48">
        <f>'Gap Validation'!Z39</f>
        <v>0</v>
      </c>
      <c r="Q40" s="48">
        <f>'Gap Validation'!AA39</f>
        <v>0</v>
      </c>
      <c r="R40" s="48">
        <f>'Gap Validation'!AB39</f>
        <v>0</v>
      </c>
      <c r="S40" s="48">
        <f>'Gap Validation'!AC39</f>
        <v>0</v>
      </c>
      <c r="T40" s="48">
        <f>'Gap Validation'!AD39</f>
        <v>0</v>
      </c>
      <c r="U40" s="48">
        <f>'Gap Validation'!AE39</f>
        <v>0</v>
      </c>
      <c r="V40" s="48">
        <f>'Gap Validation'!AF39</f>
        <v>0</v>
      </c>
      <c r="W40" s="48">
        <f>'Gap Validation'!AG39</f>
        <v>0</v>
      </c>
      <c r="X40" s="48">
        <f>'Gap Validation'!AH39</f>
        <v>0</v>
      </c>
      <c r="Y40" s="48">
        <f>'Gap Validation'!AI39</f>
        <v>0</v>
      </c>
      <c r="Z40" s="48">
        <f>'Gap Validation'!AJ39</f>
        <v>0</v>
      </c>
      <c r="AA40" s="48">
        <f>'Gap Validation'!AK39</f>
        <v>0</v>
      </c>
      <c r="AD40" s="61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3"/>
    </row>
    <row r="41" spans="2:87" x14ac:dyDescent="0.25">
      <c r="B41" s="48">
        <v>38</v>
      </c>
      <c r="C41" s="48">
        <f>'Gap Validation'!K40</f>
        <v>0</v>
      </c>
      <c r="D41" s="48">
        <f>'Gap Validation'!L40</f>
        <v>0</v>
      </c>
      <c r="E41" s="48">
        <f>'Gap Validation'!O40</f>
        <v>0</v>
      </c>
      <c r="F41" s="48">
        <f>'Gap Validation'!P40</f>
        <v>0</v>
      </c>
      <c r="G41" s="48">
        <f>'Gap Validation'!Q40</f>
        <v>0</v>
      </c>
      <c r="H41" s="48">
        <f>'Gap Validation'!R40</f>
        <v>0</v>
      </c>
      <c r="I41" s="48">
        <f>'Gap Validation'!S40</f>
        <v>0</v>
      </c>
      <c r="J41" s="48">
        <f>'Gap Validation'!T40</f>
        <v>0</v>
      </c>
      <c r="K41" s="48">
        <f>'Gap Validation'!U40</f>
        <v>0</v>
      </c>
      <c r="L41" s="48">
        <f>'Gap Validation'!V40</f>
        <v>0</v>
      </c>
      <c r="M41" s="48">
        <f>'Gap Validation'!W40</f>
        <v>0</v>
      </c>
      <c r="N41" s="48">
        <f>'Gap Validation'!X40</f>
        <v>0</v>
      </c>
      <c r="O41" s="48">
        <f>'Gap Validation'!Y40</f>
        <v>0</v>
      </c>
      <c r="P41" s="48">
        <f>'Gap Validation'!Z40</f>
        <v>0</v>
      </c>
      <c r="Q41" s="48">
        <f>'Gap Validation'!AA40</f>
        <v>0</v>
      </c>
      <c r="R41" s="48">
        <f>'Gap Validation'!AB40</f>
        <v>0</v>
      </c>
      <c r="S41" s="48">
        <f>'Gap Validation'!AC40</f>
        <v>0</v>
      </c>
      <c r="T41" s="48">
        <f>'Gap Validation'!AD40</f>
        <v>0</v>
      </c>
      <c r="U41" s="48">
        <f>'Gap Validation'!AE40</f>
        <v>0</v>
      </c>
      <c r="V41" s="48">
        <f>'Gap Validation'!AF40</f>
        <v>0</v>
      </c>
      <c r="W41" s="48">
        <f>'Gap Validation'!AG40</f>
        <v>0</v>
      </c>
      <c r="X41" s="48">
        <f>'Gap Validation'!AH40</f>
        <v>0</v>
      </c>
      <c r="Y41" s="48">
        <f>'Gap Validation'!AI40</f>
        <v>0</v>
      </c>
      <c r="Z41" s="48">
        <f>'Gap Validation'!AJ40</f>
        <v>0</v>
      </c>
      <c r="AA41" s="48">
        <f>'Gap Validation'!AK40</f>
        <v>0</v>
      </c>
      <c r="AD41" s="61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3"/>
    </row>
    <row r="42" spans="2:87" x14ac:dyDescent="0.25">
      <c r="B42" s="48">
        <v>39</v>
      </c>
      <c r="C42" s="48">
        <f>'Gap Validation'!K41</f>
        <v>0</v>
      </c>
      <c r="D42" s="48">
        <f>'Gap Validation'!L41</f>
        <v>0</v>
      </c>
      <c r="E42" s="48">
        <f>'Gap Validation'!O41</f>
        <v>0</v>
      </c>
      <c r="F42" s="48">
        <f>'Gap Validation'!P41</f>
        <v>0</v>
      </c>
      <c r="G42" s="48">
        <f>'Gap Validation'!Q41</f>
        <v>0</v>
      </c>
      <c r="H42" s="48">
        <f>'Gap Validation'!R41</f>
        <v>0</v>
      </c>
      <c r="I42" s="48">
        <f>'Gap Validation'!S41</f>
        <v>0</v>
      </c>
      <c r="J42" s="48">
        <f>'Gap Validation'!T41</f>
        <v>0</v>
      </c>
      <c r="K42" s="48">
        <f>'Gap Validation'!U41</f>
        <v>0</v>
      </c>
      <c r="L42" s="48">
        <f>'Gap Validation'!V41</f>
        <v>0</v>
      </c>
      <c r="M42" s="48">
        <f>'Gap Validation'!W41</f>
        <v>0</v>
      </c>
      <c r="N42" s="48">
        <f>'Gap Validation'!X41</f>
        <v>0</v>
      </c>
      <c r="O42" s="48">
        <f>'Gap Validation'!Y41</f>
        <v>0</v>
      </c>
      <c r="P42" s="48">
        <f>'Gap Validation'!Z41</f>
        <v>0</v>
      </c>
      <c r="Q42" s="48">
        <f>'Gap Validation'!AA41</f>
        <v>0</v>
      </c>
      <c r="R42" s="48">
        <f>'Gap Validation'!AB41</f>
        <v>0</v>
      </c>
      <c r="S42" s="48">
        <f>'Gap Validation'!AC41</f>
        <v>0</v>
      </c>
      <c r="T42" s="48">
        <f>'Gap Validation'!AD41</f>
        <v>0</v>
      </c>
      <c r="U42" s="48">
        <f>'Gap Validation'!AE41</f>
        <v>0</v>
      </c>
      <c r="V42" s="48">
        <f>'Gap Validation'!AF41</f>
        <v>0</v>
      </c>
      <c r="W42" s="48">
        <f>'Gap Validation'!AG41</f>
        <v>0</v>
      </c>
      <c r="X42" s="48">
        <f>'Gap Validation'!AH41</f>
        <v>0</v>
      </c>
      <c r="Y42" s="48">
        <f>'Gap Validation'!AI41</f>
        <v>0</v>
      </c>
      <c r="Z42" s="48">
        <f>'Gap Validation'!AJ41</f>
        <v>0</v>
      </c>
      <c r="AA42" s="48">
        <f>'Gap Validation'!AK41</f>
        <v>0</v>
      </c>
      <c r="AD42" s="61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3"/>
    </row>
    <row r="43" spans="2:87" x14ac:dyDescent="0.25">
      <c r="B43" s="48">
        <v>40</v>
      </c>
      <c r="C43" s="48">
        <f>'Gap Validation'!K42</f>
        <v>0</v>
      </c>
      <c r="D43" s="48">
        <f>'Gap Validation'!L42</f>
        <v>0</v>
      </c>
      <c r="E43" s="48">
        <f>'Gap Validation'!O42</f>
        <v>0</v>
      </c>
      <c r="F43" s="48">
        <f>'Gap Validation'!P42</f>
        <v>0</v>
      </c>
      <c r="G43" s="48">
        <f>'Gap Validation'!Q42</f>
        <v>0</v>
      </c>
      <c r="H43" s="48">
        <f>'Gap Validation'!R42</f>
        <v>0</v>
      </c>
      <c r="I43" s="48">
        <f>'Gap Validation'!S42</f>
        <v>0</v>
      </c>
      <c r="J43" s="48">
        <f>'Gap Validation'!T42</f>
        <v>0</v>
      </c>
      <c r="K43" s="48">
        <f>'Gap Validation'!U42</f>
        <v>0</v>
      </c>
      <c r="L43" s="48">
        <f>'Gap Validation'!V42</f>
        <v>0</v>
      </c>
      <c r="M43" s="48">
        <f>'Gap Validation'!W42</f>
        <v>0</v>
      </c>
      <c r="N43" s="48">
        <f>'Gap Validation'!X42</f>
        <v>0</v>
      </c>
      <c r="O43" s="48">
        <f>'Gap Validation'!Y42</f>
        <v>0</v>
      </c>
      <c r="P43" s="48">
        <f>'Gap Validation'!Z42</f>
        <v>0</v>
      </c>
      <c r="Q43" s="48">
        <f>'Gap Validation'!AA42</f>
        <v>0</v>
      </c>
      <c r="R43" s="48">
        <f>'Gap Validation'!AB42</f>
        <v>0</v>
      </c>
      <c r="S43" s="48">
        <f>'Gap Validation'!AC42</f>
        <v>0</v>
      </c>
      <c r="T43" s="48">
        <f>'Gap Validation'!AD42</f>
        <v>0</v>
      </c>
      <c r="U43" s="48">
        <f>'Gap Validation'!AE42</f>
        <v>0</v>
      </c>
      <c r="V43" s="48">
        <f>'Gap Validation'!AF42</f>
        <v>0</v>
      </c>
      <c r="W43" s="48">
        <f>'Gap Validation'!AG42</f>
        <v>0</v>
      </c>
      <c r="X43" s="48">
        <f>'Gap Validation'!AH42</f>
        <v>0</v>
      </c>
      <c r="Y43" s="48">
        <f>'Gap Validation'!AI42</f>
        <v>0</v>
      </c>
      <c r="Z43" s="48">
        <f>'Gap Validation'!AJ42</f>
        <v>0</v>
      </c>
      <c r="AA43" s="48">
        <f>'Gap Validation'!AK42</f>
        <v>0</v>
      </c>
      <c r="AD43" s="61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3"/>
    </row>
    <row r="44" spans="2:87" x14ac:dyDescent="0.25">
      <c r="B44" s="48">
        <v>41</v>
      </c>
      <c r="C44" s="48">
        <f>'Gap Validation'!K43</f>
        <v>0</v>
      </c>
      <c r="D44" s="48">
        <f>'Gap Validation'!L43</f>
        <v>0</v>
      </c>
      <c r="E44" s="48">
        <f>'Gap Validation'!O43</f>
        <v>0</v>
      </c>
      <c r="F44" s="48">
        <f>'Gap Validation'!P43</f>
        <v>0</v>
      </c>
      <c r="G44" s="48">
        <f>'Gap Validation'!Q43</f>
        <v>0</v>
      </c>
      <c r="H44" s="48">
        <f>'Gap Validation'!R43</f>
        <v>0</v>
      </c>
      <c r="I44" s="48">
        <f>'Gap Validation'!S43</f>
        <v>0</v>
      </c>
      <c r="J44" s="48">
        <f>'Gap Validation'!T43</f>
        <v>0</v>
      </c>
      <c r="K44" s="48">
        <f>'Gap Validation'!U43</f>
        <v>0</v>
      </c>
      <c r="L44" s="48">
        <f>'Gap Validation'!V43</f>
        <v>0</v>
      </c>
      <c r="M44" s="48">
        <f>'Gap Validation'!W43</f>
        <v>0</v>
      </c>
      <c r="N44" s="48">
        <f>'Gap Validation'!X43</f>
        <v>0</v>
      </c>
      <c r="O44" s="48">
        <f>'Gap Validation'!Y43</f>
        <v>0</v>
      </c>
      <c r="P44" s="48">
        <f>'Gap Validation'!Z43</f>
        <v>0</v>
      </c>
      <c r="Q44" s="48">
        <f>'Gap Validation'!AA43</f>
        <v>0</v>
      </c>
      <c r="R44" s="48">
        <f>'Gap Validation'!AB43</f>
        <v>0</v>
      </c>
      <c r="S44" s="48">
        <f>'Gap Validation'!AC43</f>
        <v>0</v>
      </c>
      <c r="T44" s="48">
        <f>'Gap Validation'!AD43</f>
        <v>0</v>
      </c>
      <c r="U44" s="48">
        <f>'Gap Validation'!AE43</f>
        <v>0</v>
      </c>
      <c r="V44" s="48">
        <f>'Gap Validation'!AF43</f>
        <v>0</v>
      </c>
      <c r="W44" s="48">
        <f>'Gap Validation'!AG43</f>
        <v>0</v>
      </c>
      <c r="X44" s="48">
        <f>'Gap Validation'!AH43</f>
        <v>0</v>
      </c>
      <c r="Y44" s="48">
        <f>'Gap Validation'!AI43</f>
        <v>0</v>
      </c>
      <c r="Z44" s="48">
        <f>'Gap Validation'!AJ43</f>
        <v>0</v>
      </c>
      <c r="AA44" s="48">
        <f>'Gap Validation'!AK43</f>
        <v>0</v>
      </c>
      <c r="AD44" s="61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3"/>
    </row>
    <row r="45" spans="2:87" x14ac:dyDescent="0.25">
      <c r="B45" s="48">
        <v>42</v>
      </c>
      <c r="C45" s="48">
        <f>'Gap Validation'!K44</f>
        <v>0</v>
      </c>
      <c r="D45" s="48">
        <f>'Gap Validation'!L44</f>
        <v>0</v>
      </c>
      <c r="E45" s="48">
        <f>'Gap Validation'!O44</f>
        <v>0</v>
      </c>
      <c r="F45" s="48">
        <f>'Gap Validation'!P44</f>
        <v>0</v>
      </c>
      <c r="G45" s="48">
        <f>'Gap Validation'!Q44</f>
        <v>0</v>
      </c>
      <c r="H45" s="48">
        <f>'Gap Validation'!R44</f>
        <v>0</v>
      </c>
      <c r="I45" s="48">
        <f>'Gap Validation'!S44</f>
        <v>0</v>
      </c>
      <c r="J45" s="48">
        <f>'Gap Validation'!T44</f>
        <v>0</v>
      </c>
      <c r="K45" s="48">
        <f>'Gap Validation'!U44</f>
        <v>0</v>
      </c>
      <c r="L45" s="48">
        <f>'Gap Validation'!V44</f>
        <v>0</v>
      </c>
      <c r="M45" s="48">
        <f>'Gap Validation'!W44</f>
        <v>0</v>
      </c>
      <c r="N45" s="48">
        <f>'Gap Validation'!X44</f>
        <v>0</v>
      </c>
      <c r="O45" s="48">
        <f>'Gap Validation'!Y44</f>
        <v>0</v>
      </c>
      <c r="P45" s="48">
        <f>'Gap Validation'!Z44</f>
        <v>0</v>
      </c>
      <c r="Q45" s="48">
        <f>'Gap Validation'!AA44</f>
        <v>0</v>
      </c>
      <c r="R45" s="48">
        <f>'Gap Validation'!AB44</f>
        <v>0</v>
      </c>
      <c r="S45" s="48">
        <f>'Gap Validation'!AC44</f>
        <v>0</v>
      </c>
      <c r="T45" s="48">
        <f>'Gap Validation'!AD44</f>
        <v>0</v>
      </c>
      <c r="U45" s="48">
        <f>'Gap Validation'!AE44</f>
        <v>0</v>
      </c>
      <c r="V45" s="48">
        <f>'Gap Validation'!AF44</f>
        <v>0</v>
      </c>
      <c r="W45" s="48">
        <f>'Gap Validation'!AG44</f>
        <v>0</v>
      </c>
      <c r="X45" s="48">
        <f>'Gap Validation'!AH44</f>
        <v>0</v>
      </c>
      <c r="Y45" s="48">
        <f>'Gap Validation'!AI44</f>
        <v>0</v>
      </c>
      <c r="Z45" s="48">
        <f>'Gap Validation'!AJ44</f>
        <v>0</v>
      </c>
      <c r="AA45" s="48">
        <f>'Gap Validation'!AK44</f>
        <v>0</v>
      </c>
      <c r="AD45" s="61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3"/>
    </row>
    <row r="46" spans="2:87" x14ac:dyDescent="0.25">
      <c r="B46" s="48">
        <v>43</v>
      </c>
      <c r="C46" s="48">
        <f>'Gap Validation'!K45</f>
        <v>0</v>
      </c>
      <c r="D46" s="48">
        <f>'Gap Validation'!L45</f>
        <v>0</v>
      </c>
      <c r="E46" s="48">
        <f>'Gap Validation'!O45</f>
        <v>0</v>
      </c>
      <c r="F46" s="48">
        <f>'Gap Validation'!P45</f>
        <v>0</v>
      </c>
      <c r="G46" s="48">
        <f>'Gap Validation'!Q45</f>
        <v>0</v>
      </c>
      <c r="H46" s="48">
        <f>'Gap Validation'!R45</f>
        <v>0</v>
      </c>
      <c r="I46" s="48">
        <f>'Gap Validation'!S45</f>
        <v>0</v>
      </c>
      <c r="J46" s="48">
        <f>'Gap Validation'!T45</f>
        <v>0</v>
      </c>
      <c r="K46" s="48">
        <f>'Gap Validation'!U45</f>
        <v>0</v>
      </c>
      <c r="L46" s="48">
        <f>'Gap Validation'!V45</f>
        <v>0</v>
      </c>
      <c r="M46" s="48">
        <f>'Gap Validation'!W45</f>
        <v>0</v>
      </c>
      <c r="N46" s="48">
        <f>'Gap Validation'!X45</f>
        <v>0</v>
      </c>
      <c r="O46" s="48">
        <f>'Gap Validation'!Y45</f>
        <v>0</v>
      </c>
      <c r="P46" s="48">
        <f>'Gap Validation'!Z45</f>
        <v>0</v>
      </c>
      <c r="Q46" s="48">
        <f>'Gap Validation'!AA45</f>
        <v>0</v>
      </c>
      <c r="R46" s="48">
        <f>'Gap Validation'!AB45</f>
        <v>0</v>
      </c>
      <c r="S46" s="48">
        <f>'Gap Validation'!AC45</f>
        <v>0</v>
      </c>
      <c r="T46" s="48">
        <f>'Gap Validation'!AD45</f>
        <v>0</v>
      </c>
      <c r="U46" s="48">
        <f>'Gap Validation'!AE45</f>
        <v>0</v>
      </c>
      <c r="V46" s="48">
        <f>'Gap Validation'!AF45</f>
        <v>0</v>
      </c>
      <c r="W46" s="48">
        <f>'Gap Validation'!AG45</f>
        <v>0</v>
      </c>
      <c r="X46" s="48">
        <f>'Gap Validation'!AH45</f>
        <v>0</v>
      </c>
      <c r="Y46" s="48">
        <f>'Gap Validation'!AI45</f>
        <v>0</v>
      </c>
      <c r="Z46" s="48">
        <f>'Gap Validation'!AJ45</f>
        <v>0</v>
      </c>
      <c r="AA46" s="48">
        <f>'Gap Validation'!AK45</f>
        <v>0</v>
      </c>
      <c r="AD46" s="61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3"/>
    </row>
    <row r="47" spans="2:87" x14ac:dyDescent="0.25">
      <c r="B47" s="48">
        <v>44</v>
      </c>
      <c r="C47" s="48">
        <f>'Gap Validation'!K46</f>
        <v>0</v>
      </c>
      <c r="D47" s="48">
        <f>'Gap Validation'!L46</f>
        <v>0</v>
      </c>
      <c r="E47" s="48">
        <f>'Gap Validation'!O46</f>
        <v>0</v>
      </c>
      <c r="F47" s="48">
        <f>'Gap Validation'!P46</f>
        <v>0</v>
      </c>
      <c r="G47" s="48">
        <f>'Gap Validation'!Q46</f>
        <v>0</v>
      </c>
      <c r="H47" s="48">
        <f>'Gap Validation'!R46</f>
        <v>0</v>
      </c>
      <c r="I47" s="48">
        <f>'Gap Validation'!S46</f>
        <v>0</v>
      </c>
      <c r="J47" s="48">
        <f>'Gap Validation'!T46</f>
        <v>0</v>
      </c>
      <c r="K47" s="48">
        <f>'Gap Validation'!U46</f>
        <v>0</v>
      </c>
      <c r="L47" s="48">
        <f>'Gap Validation'!V46</f>
        <v>0</v>
      </c>
      <c r="M47" s="48">
        <f>'Gap Validation'!W46</f>
        <v>0</v>
      </c>
      <c r="N47" s="48">
        <f>'Gap Validation'!X46</f>
        <v>0</v>
      </c>
      <c r="O47" s="48">
        <f>'Gap Validation'!Y46</f>
        <v>0</v>
      </c>
      <c r="P47" s="48">
        <f>'Gap Validation'!Z46</f>
        <v>0</v>
      </c>
      <c r="Q47" s="48">
        <f>'Gap Validation'!AA46</f>
        <v>0</v>
      </c>
      <c r="R47" s="48">
        <f>'Gap Validation'!AB46</f>
        <v>0</v>
      </c>
      <c r="S47" s="48">
        <f>'Gap Validation'!AC46</f>
        <v>0</v>
      </c>
      <c r="T47" s="48">
        <f>'Gap Validation'!AD46</f>
        <v>0</v>
      </c>
      <c r="U47" s="48">
        <f>'Gap Validation'!AE46</f>
        <v>0</v>
      </c>
      <c r="V47" s="48">
        <f>'Gap Validation'!AF46</f>
        <v>0</v>
      </c>
      <c r="W47" s="48">
        <f>'Gap Validation'!AG46</f>
        <v>0</v>
      </c>
      <c r="X47" s="48">
        <f>'Gap Validation'!AH46</f>
        <v>0</v>
      </c>
      <c r="Y47" s="48">
        <f>'Gap Validation'!AI46</f>
        <v>0</v>
      </c>
      <c r="Z47" s="48">
        <f>'Gap Validation'!AJ46</f>
        <v>0</v>
      </c>
      <c r="AA47" s="48">
        <f>'Gap Validation'!AK46</f>
        <v>0</v>
      </c>
      <c r="AD47" s="61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3"/>
    </row>
    <row r="48" spans="2:87" x14ac:dyDescent="0.25">
      <c r="B48" s="48">
        <v>45</v>
      </c>
      <c r="C48" s="48">
        <f>'Gap Validation'!K47</f>
        <v>0</v>
      </c>
      <c r="D48" s="48">
        <f>'Gap Validation'!L47</f>
        <v>0</v>
      </c>
      <c r="E48" s="48">
        <f>'Gap Validation'!O47</f>
        <v>0</v>
      </c>
      <c r="F48" s="48">
        <f>'Gap Validation'!P47</f>
        <v>0</v>
      </c>
      <c r="G48" s="48">
        <f>'Gap Validation'!Q47</f>
        <v>0</v>
      </c>
      <c r="H48" s="48">
        <f>'Gap Validation'!R47</f>
        <v>0</v>
      </c>
      <c r="I48" s="48">
        <f>'Gap Validation'!S47</f>
        <v>0</v>
      </c>
      <c r="J48" s="48">
        <f>'Gap Validation'!T47</f>
        <v>0</v>
      </c>
      <c r="K48" s="48">
        <f>'Gap Validation'!U47</f>
        <v>0</v>
      </c>
      <c r="L48" s="48">
        <f>'Gap Validation'!V47</f>
        <v>0</v>
      </c>
      <c r="M48" s="48">
        <f>'Gap Validation'!W47</f>
        <v>0</v>
      </c>
      <c r="N48" s="48">
        <f>'Gap Validation'!X47</f>
        <v>0</v>
      </c>
      <c r="O48" s="48">
        <f>'Gap Validation'!Y47</f>
        <v>0</v>
      </c>
      <c r="P48" s="48">
        <f>'Gap Validation'!Z47</f>
        <v>0</v>
      </c>
      <c r="Q48" s="48">
        <f>'Gap Validation'!AA47</f>
        <v>0</v>
      </c>
      <c r="R48" s="48">
        <f>'Gap Validation'!AB47</f>
        <v>0</v>
      </c>
      <c r="S48" s="48">
        <f>'Gap Validation'!AC47</f>
        <v>0</v>
      </c>
      <c r="T48" s="48">
        <f>'Gap Validation'!AD47</f>
        <v>0</v>
      </c>
      <c r="U48" s="48">
        <f>'Gap Validation'!AE47</f>
        <v>0</v>
      </c>
      <c r="V48" s="48">
        <f>'Gap Validation'!AF47</f>
        <v>0</v>
      </c>
      <c r="W48" s="48">
        <f>'Gap Validation'!AG47</f>
        <v>0</v>
      </c>
      <c r="X48" s="48">
        <f>'Gap Validation'!AH47</f>
        <v>0</v>
      </c>
      <c r="Y48" s="48">
        <f>'Gap Validation'!AI47</f>
        <v>0</v>
      </c>
      <c r="Z48" s="48">
        <f>'Gap Validation'!AJ47</f>
        <v>0</v>
      </c>
      <c r="AA48" s="48">
        <f>'Gap Validation'!AK47</f>
        <v>0</v>
      </c>
      <c r="AD48" s="61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3"/>
    </row>
    <row r="49" spans="2:87" x14ac:dyDescent="0.25">
      <c r="B49" s="48">
        <v>46</v>
      </c>
      <c r="C49" s="48">
        <f>'Gap Validation'!K48</f>
        <v>0</v>
      </c>
      <c r="D49" s="48">
        <f>'Gap Validation'!L48</f>
        <v>0</v>
      </c>
      <c r="E49" s="48">
        <f>'Gap Validation'!O48</f>
        <v>0</v>
      </c>
      <c r="F49" s="48">
        <f>'Gap Validation'!P48</f>
        <v>0</v>
      </c>
      <c r="G49" s="48">
        <f>'Gap Validation'!Q48</f>
        <v>0</v>
      </c>
      <c r="H49" s="48">
        <f>'Gap Validation'!R48</f>
        <v>0</v>
      </c>
      <c r="I49" s="48">
        <f>'Gap Validation'!S48</f>
        <v>0</v>
      </c>
      <c r="J49" s="48">
        <f>'Gap Validation'!T48</f>
        <v>0</v>
      </c>
      <c r="K49" s="48">
        <f>'Gap Validation'!U48</f>
        <v>0</v>
      </c>
      <c r="L49" s="48">
        <f>'Gap Validation'!V48</f>
        <v>0</v>
      </c>
      <c r="M49" s="48">
        <f>'Gap Validation'!W48</f>
        <v>0</v>
      </c>
      <c r="N49" s="48">
        <f>'Gap Validation'!X48</f>
        <v>0</v>
      </c>
      <c r="O49" s="48">
        <f>'Gap Validation'!Y48</f>
        <v>0</v>
      </c>
      <c r="P49" s="48">
        <f>'Gap Validation'!Z48</f>
        <v>0</v>
      </c>
      <c r="Q49" s="48">
        <f>'Gap Validation'!AA48</f>
        <v>0</v>
      </c>
      <c r="R49" s="48">
        <f>'Gap Validation'!AB48</f>
        <v>0</v>
      </c>
      <c r="S49" s="48">
        <f>'Gap Validation'!AC48</f>
        <v>0</v>
      </c>
      <c r="T49" s="48">
        <f>'Gap Validation'!AD48</f>
        <v>0</v>
      </c>
      <c r="U49" s="48">
        <f>'Gap Validation'!AE48</f>
        <v>0</v>
      </c>
      <c r="V49" s="48">
        <f>'Gap Validation'!AF48</f>
        <v>0</v>
      </c>
      <c r="W49" s="48">
        <f>'Gap Validation'!AG48</f>
        <v>0</v>
      </c>
      <c r="X49" s="48">
        <f>'Gap Validation'!AH48</f>
        <v>0</v>
      </c>
      <c r="Y49" s="48">
        <f>'Gap Validation'!AI48</f>
        <v>0</v>
      </c>
      <c r="Z49" s="48">
        <f>'Gap Validation'!AJ48</f>
        <v>0</v>
      </c>
      <c r="AA49" s="48">
        <f>'Gap Validation'!AK48</f>
        <v>0</v>
      </c>
      <c r="AD49" s="61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3"/>
    </row>
    <row r="50" spans="2:87" x14ac:dyDescent="0.25">
      <c r="B50" s="48">
        <v>47</v>
      </c>
      <c r="C50" s="48">
        <f>'Gap Validation'!K49</f>
        <v>0</v>
      </c>
      <c r="D50" s="48">
        <f>'Gap Validation'!L49</f>
        <v>0</v>
      </c>
      <c r="E50" s="48">
        <f>'Gap Validation'!O49</f>
        <v>0</v>
      </c>
      <c r="F50" s="48">
        <f>'Gap Validation'!P49</f>
        <v>0</v>
      </c>
      <c r="G50" s="48">
        <f>'Gap Validation'!Q49</f>
        <v>0</v>
      </c>
      <c r="H50" s="48">
        <f>'Gap Validation'!R49</f>
        <v>0</v>
      </c>
      <c r="I50" s="48">
        <f>'Gap Validation'!S49</f>
        <v>0</v>
      </c>
      <c r="J50" s="48">
        <f>'Gap Validation'!T49</f>
        <v>0</v>
      </c>
      <c r="K50" s="48">
        <f>'Gap Validation'!U49</f>
        <v>0</v>
      </c>
      <c r="L50" s="48">
        <f>'Gap Validation'!V49</f>
        <v>0</v>
      </c>
      <c r="M50" s="48">
        <f>'Gap Validation'!W49</f>
        <v>0</v>
      </c>
      <c r="N50" s="48">
        <f>'Gap Validation'!X49</f>
        <v>0</v>
      </c>
      <c r="O50" s="48">
        <f>'Gap Validation'!Y49</f>
        <v>0</v>
      </c>
      <c r="P50" s="48">
        <f>'Gap Validation'!Z49</f>
        <v>0</v>
      </c>
      <c r="Q50" s="48">
        <f>'Gap Validation'!AA49</f>
        <v>0</v>
      </c>
      <c r="R50" s="48">
        <f>'Gap Validation'!AB49</f>
        <v>0</v>
      </c>
      <c r="S50" s="48">
        <f>'Gap Validation'!AC49</f>
        <v>0</v>
      </c>
      <c r="T50" s="48">
        <f>'Gap Validation'!AD49</f>
        <v>0</v>
      </c>
      <c r="U50" s="48">
        <f>'Gap Validation'!AE49</f>
        <v>0</v>
      </c>
      <c r="V50" s="48">
        <f>'Gap Validation'!AF49</f>
        <v>0</v>
      </c>
      <c r="W50" s="48">
        <f>'Gap Validation'!AG49</f>
        <v>0</v>
      </c>
      <c r="X50" s="48">
        <f>'Gap Validation'!AH49</f>
        <v>0</v>
      </c>
      <c r="Y50" s="48">
        <f>'Gap Validation'!AI49</f>
        <v>0</v>
      </c>
      <c r="Z50" s="48">
        <f>'Gap Validation'!AJ49</f>
        <v>0</v>
      </c>
      <c r="AA50" s="48">
        <f>'Gap Validation'!AK49</f>
        <v>0</v>
      </c>
      <c r="AD50" s="61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3"/>
    </row>
    <row r="51" spans="2:87" x14ac:dyDescent="0.25">
      <c r="B51" s="48">
        <v>48</v>
      </c>
      <c r="C51" s="48">
        <f>'Gap Validation'!K50</f>
        <v>0</v>
      </c>
      <c r="D51" s="48">
        <f>'Gap Validation'!L50</f>
        <v>0</v>
      </c>
      <c r="E51" s="48">
        <f>'Gap Validation'!O50</f>
        <v>0</v>
      </c>
      <c r="F51" s="48">
        <f>'Gap Validation'!P50</f>
        <v>0</v>
      </c>
      <c r="G51" s="48">
        <f>'Gap Validation'!Q50</f>
        <v>0</v>
      </c>
      <c r="H51" s="48">
        <f>'Gap Validation'!R50</f>
        <v>0</v>
      </c>
      <c r="I51" s="48">
        <f>'Gap Validation'!S50</f>
        <v>0</v>
      </c>
      <c r="J51" s="48">
        <f>'Gap Validation'!T50</f>
        <v>0</v>
      </c>
      <c r="K51" s="48">
        <f>'Gap Validation'!U50</f>
        <v>0</v>
      </c>
      <c r="L51" s="48">
        <f>'Gap Validation'!V50</f>
        <v>0</v>
      </c>
      <c r="M51" s="48">
        <f>'Gap Validation'!W50</f>
        <v>0</v>
      </c>
      <c r="N51" s="48">
        <f>'Gap Validation'!X50</f>
        <v>0</v>
      </c>
      <c r="O51" s="48">
        <f>'Gap Validation'!Y50</f>
        <v>0</v>
      </c>
      <c r="P51" s="48">
        <f>'Gap Validation'!Z50</f>
        <v>0</v>
      </c>
      <c r="Q51" s="48">
        <f>'Gap Validation'!AA50</f>
        <v>0</v>
      </c>
      <c r="R51" s="48">
        <f>'Gap Validation'!AB50</f>
        <v>0</v>
      </c>
      <c r="S51" s="48">
        <f>'Gap Validation'!AC50</f>
        <v>0</v>
      </c>
      <c r="T51" s="48">
        <f>'Gap Validation'!AD50</f>
        <v>0</v>
      </c>
      <c r="U51" s="48">
        <f>'Gap Validation'!AE50</f>
        <v>0</v>
      </c>
      <c r="V51" s="48">
        <f>'Gap Validation'!AF50</f>
        <v>0</v>
      </c>
      <c r="W51" s="48">
        <f>'Gap Validation'!AG50</f>
        <v>0</v>
      </c>
      <c r="X51" s="48">
        <f>'Gap Validation'!AH50</f>
        <v>0</v>
      </c>
      <c r="Y51" s="48">
        <f>'Gap Validation'!AI50</f>
        <v>0</v>
      </c>
      <c r="Z51" s="48">
        <f>'Gap Validation'!AJ50</f>
        <v>0</v>
      </c>
      <c r="AA51" s="48">
        <f>'Gap Validation'!AK50</f>
        <v>0</v>
      </c>
      <c r="AD51" s="61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3"/>
    </row>
    <row r="52" spans="2:87" x14ac:dyDescent="0.25">
      <c r="B52" s="48">
        <v>49</v>
      </c>
      <c r="C52" s="48">
        <f>'Gap Validation'!K51</f>
        <v>0</v>
      </c>
      <c r="D52" s="48">
        <f>'Gap Validation'!L51</f>
        <v>0</v>
      </c>
      <c r="E52" s="48">
        <f>'Gap Validation'!O51</f>
        <v>0</v>
      </c>
      <c r="F52" s="48">
        <f>'Gap Validation'!P51</f>
        <v>0</v>
      </c>
      <c r="G52" s="48">
        <f>'Gap Validation'!Q51</f>
        <v>0</v>
      </c>
      <c r="H52" s="48">
        <f>'Gap Validation'!R51</f>
        <v>0</v>
      </c>
      <c r="I52" s="48">
        <f>'Gap Validation'!S51</f>
        <v>0</v>
      </c>
      <c r="J52" s="48">
        <f>'Gap Validation'!T51</f>
        <v>0</v>
      </c>
      <c r="K52" s="48">
        <f>'Gap Validation'!U51</f>
        <v>0</v>
      </c>
      <c r="L52" s="48">
        <f>'Gap Validation'!V51</f>
        <v>0</v>
      </c>
      <c r="M52" s="48">
        <f>'Gap Validation'!W51</f>
        <v>0</v>
      </c>
      <c r="N52" s="48">
        <f>'Gap Validation'!X51</f>
        <v>0</v>
      </c>
      <c r="O52" s="48">
        <f>'Gap Validation'!Y51</f>
        <v>0</v>
      </c>
      <c r="P52" s="48">
        <f>'Gap Validation'!Z51</f>
        <v>0</v>
      </c>
      <c r="Q52" s="48">
        <f>'Gap Validation'!AA51</f>
        <v>0</v>
      </c>
      <c r="R52" s="48">
        <f>'Gap Validation'!AB51</f>
        <v>0</v>
      </c>
      <c r="S52" s="48">
        <f>'Gap Validation'!AC51</f>
        <v>0</v>
      </c>
      <c r="T52" s="48">
        <f>'Gap Validation'!AD51</f>
        <v>0</v>
      </c>
      <c r="U52" s="48">
        <f>'Gap Validation'!AE51</f>
        <v>0</v>
      </c>
      <c r="V52" s="48">
        <f>'Gap Validation'!AF51</f>
        <v>0</v>
      </c>
      <c r="W52" s="48">
        <f>'Gap Validation'!AG51</f>
        <v>0</v>
      </c>
      <c r="X52" s="48">
        <f>'Gap Validation'!AH51</f>
        <v>0</v>
      </c>
      <c r="Y52" s="48">
        <f>'Gap Validation'!AI51</f>
        <v>0</v>
      </c>
      <c r="Z52" s="48">
        <f>'Gap Validation'!AJ51</f>
        <v>0</v>
      </c>
      <c r="AA52" s="48">
        <f>'Gap Validation'!AK51</f>
        <v>0</v>
      </c>
      <c r="AD52" s="61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3"/>
    </row>
    <row r="53" spans="2:87" x14ac:dyDescent="0.25">
      <c r="B53" s="48">
        <v>50</v>
      </c>
      <c r="C53" s="48">
        <f>'Gap Validation'!K52</f>
        <v>0</v>
      </c>
      <c r="D53" s="48">
        <f>'Gap Validation'!L52</f>
        <v>0</v>
      </c>
      <c r="E53" s="48">
        <f>'Gap Validation'!O52</f>
        <v>0</v>
      </c>
      <c r="F53" s="48">
        <f>'Gap Validation'!P52</f>
        <v>0</v>
      </c>
      <c r="G53" s="48">
        <f>'Gap Validation'!Q52</f>
        <v>0</v>
      </c>
      <c r="H53" s="48">
        <f>'Gap Validation'!R52</f>
        <v>0</v>
      </c>
      <c r="I53" s="48">
        <f>'Gap Validation'!S52</f>
        <v>0</v>
      </c>
      <c r="J53" s="48">
        <f>'Gap Validation'!T52</f>
        <v>0</v>
      </c>
      <c r="K53" s="48">
        <f>'Gap Validation'!U52</f>
        <v>0</v>
      </c>
      <c r="L53" s="48">
        <f>'Gap Validation'!V52</f>
        <v>0</v>
      </c>
      <c r="M53" s="48">
        <f>'Gap Validation'!W52</f>
        <v>0</v>
      </c>
      <c r="N53" s="48">
        <f>'Gap Validation'!X52</f>
        <v>0</v>
      </c>
      <c r="O53" s="48">
        <f>'Gap Validation'!Y52</f>
        <v>0</v>
      </c>
      <c r="P53" s="48">
        <f>'Gap Validation'!Z52</f>
        <v>0</v>
      </c>
      <c r="Q53" s="48">
        <f>'Gap Validation'!AA52</f>
        <v>0</v>
      </c>
      <c r="R53" s="48">
        <f>'Gap Validation'!AB52</f>
        <v>0</v>
      </c>
      <c r="S53" s="48">
        <f>'Gap Validation'!AC52</f>
        <v>0</v>
      </c>
      <c r="T53" s="48">
        <f>'Gap Validation'!AD52</f>
        <v>0</v>
      </c>
      <c r="U53" s="48">
        <f>'Gap Validation'!AE52</f>
        <v>0</v>
      </c>
      <c r="V53" s="48">
        <f>'Gap Validation'!AF52</f>
        <v>0</v>
      </c>
      <c r="W53" s="48">
        <f>'Gap Validation'!AG52</f>
        <v>0</v>
      </c>
      <c r="X53" s="48">
        <f>'Gap Validation'!AH52</f>
        <v>0</v>
      </c>
      <c r="Y53" s="48">
        <f>'Gap Validation'!AI52</f>
        <v>0</v>
      </c>
      <c r="Z53" s="48">
        <f>'Gap Validation'!AJ52</f>
        <v>0</v>
      </c>
      <c r="AA53" s="48">
        <f>'Gap Validation'!AK52</f>
        <v>0</v>
      </c>
      <c r="AD53" s="61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3"/>
    </row>
    <row r="54" spans="2:87" x14ac:dyDescent="0.25">
      <c r="B54" s="48">
        <v>51</v>
      </c>
      <c r="C54" s="48">
        <f>'Gap Validation'!K53</f>
        <v>0</v>
      </c>
      <c r="D54" s="48">
        <f>'Gap Validation'!L53</f>
        <v>0</v>
      </c>
      <c r="E54" s="48">
        <f>'Gap Validation'!O53</f>
        <v>0</v>
      </c>
      <c r="F54" s="48">
        <f>'Gap Validation'!P53</f>
        <v>0</v>
      </c>
      <c r="G54" s="48">
        <f>'Gap Validation'!Q53</f>
        <v>0</v>
      </c>
      <c r="H54" s="48">
        <f>'Gap Validation'!R53</f>
        <v>0</v>
      </c>
      <c r="I54" s="48">
        <f>'Gap Validation'!S53</f>
        <v>0</v>
      </c>
      <c r="J54" s="48">
        <f>'Gap Validation'!T53</f>
        <v>0</v>
      </c>
      <c r="K54" s="48">
        <f>'Gap Validation'!U53</f>
        <v>0</v>
      </c>
      <c r="L54" s="48">
        <f>'Gap Validation'!V53</f>
        <v>0</v>
      </c>
      <c r="M54" s="48">
        <f>'Gap Validation'!W53</f>
        <v>0</v>
      </c>
      <c r="N54" s="48">
        <f>'Gap Validation'!X53</f>
        <v>0</v>
      </c>
      <c r="O54" s="48">
        <f>'Gap Validation'!Y53</f>
        <v>0</v>
      </c>
      <c r="P54" s="48">
        <f>'Gap Validation'!Z53</f>
        <v>0</v>
      </c>
      <c r="Q54" s="48">
        <f>'Gap Validation'!AA53</f>
        <v>0</v>
      </c>
      <c r="R54" s="48">
        <f>'Gap Validation'!AB53</f>
        <v>0</v>
      </c>
      <c r="S54" s="48">
        <f>'Gap Validation'!AC53</f>
        <v>0</v>
      </c>
      <c r="T54" s="48">
        <f>'Gap Validation'!AD53</f>
        <v>0</v>
      </c>
      <c r="U54" s="48">
        <f>'Gap Validation'!AE53</f>
        <v>0</v>
      </c>
      <c r="V54" s="48">
        <f>'Gap Validation'!AF53</f>
        <v>0</v>
      </c>
      <c r="W54" s="48">
        <f>'Gap Validation'!AG53</f>
        <v>0</v>
      </c>
      <c r="X54" s="48">
        <f>'Gap Validation'!AH53</f>
        <v>0</v>
      </c>
      <c r="Y54" s="48">
        <f>'Gap Validation'!AI53</f>
        <v>0</v>
      </c>
      <c r="Z54" s="48">
        <f>'Gap Validation'!AJ53</f>
        <v>0</v>
      </c>
      <c r="AA54" s="48">
        <f>'Gap Validation'!AK53</f>
        <v>0</v>
      </c>
      <c r="AD54" s="61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3"/>
    </row>
    <row r="55" spans="2:87" x14ac:dyDescent="0.25">
      <c r="B55" s="48">
        <v>52</v>
      </c>
      <c r="C55" s="48">
        <f>'Gap Validation'!K54</f>
        <v>0</v>
      </c>
      <c r="D55" s="48">
        <f>'Gap Validation'!L54</f>
        <v>0</v>
      </c>
      <c r="E55" s="48">
        <f>'Gap Validation'!O54</f>
        <v>0</v>
      </c>
      <c r="F55" s="48">
        <f>'Gap Validation'!P54</f>
        <v>0</v>
      </c>
      <c r="G55" s="48">
        <f>'Gap Validation'!Q54</f>
        <v>0</v>
      </c>
      <c r="H55" s="48">
        <f>'Gap Validation'!R54</f>
        <v>0</v>
      </c>
      <c r="I55" s="48">
        <f>'Gap Validation'!S54</f>
        <v>0</v>
      </c>
      <c r="J55" s="48">
        <f>'Gap Validation'!T54</f>
        <v>0</v>
      </c>
      <c r="K55" s="48">
        <f>'Gap Validation'!U54</f>
        <v>0</v>
      </c>
      <c r="L55" s="48">
        <f>'Gap Validation'!V54</f>
        <v>0</v>
      </c>
      <c r="M55" s="48">
        <f>'Gap Validation'!W54</f>
        <v>0</v>
      </c>
      <c r="N55" s="48">
        <f>'Gap Validation'!X54</f>
        <v>0</v>
      </c>
      <c r="O55" s="48">
        <f>'Gap Validation'!Y54</f>
        <v>0</v>
      </c>
      <c r="P55" s="48">
        <f>'Gap Validation'!Z54</f>
        <v>0</v>
      </c>
      <c r="Q55" s="48">
        <f>'Gap Validation'!AA54</f>
        <v>0</v>
      </c>
      <c r="R55" s="48">
        <f>'Gap Validation'!AB54</f>
        <v>0</v>
      </c>
      <c r="S55" s="48">
        <f>'Gap Validation'!AC54</f>
        <v>0</v>
      </c>
      <c r="T55" s="48">
        <f>'Gap Validation'!AD54</f>
        <v>0</v>
      </c>
      <c r="U55" s="48">
        <f>'Gap Validation'!AE54</f>
        <v>0</v>
      </c>
      <c r="V55" s="48">
        <f>'Gap Validation'!AF54</f>
        <v>0</v>
      </c>
      <c r="W55" s="48">
        <f>'Gap Validation'!AG54</f>
        <v>0</v>
      </c>
      <c r="X55" s="48">
        <f>'Gap Validation'!AH54</f>
        <v>0</v>
      </c>
      <c r="Y55" s="48">
        <f>'Gap Validation'!AI54</f>
        <v>0</v>
      </c>
      <c r="Z55" s="48">
        <f>'Gap Validation'!AJ54</f>
        <v>0</v>
      </c>
      <c r="AA55" s="48">
        <f>'Gap Validation'!AK54</f>
        <v>0</v>
      </c>
      <c r="AD55" s="61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3"/>
    </row>
    <row r="56" spans="2:87" x14ac:dyDescent="0.25">
      <c r="B56" s="48">
        <v>53</v>
      </c>
      <c r="C56" s="48">
        <f>'Gap Validation'!K55</f>
        <v>0</v>
      </c>
      <c r="D56" s="48">
        <f>'Gap Validation'!L55</f>
        <v>0</v>
      </c>
      <c r="E56" s="48">
        <f>'Gap Validation'!O55</f>
        <v>0</v>
      </c>
      <c r="F56" s="48">
        <f>'Gap Validation'!P55</f>
        <v>0</v>
      </c>
      <c r="G56" s="48">
        <f>'Gap Validation'!Q55</f>
        <v>0</v>
      </c>
      <c r="H56" s="48">
        <f>'Gap Validation'!R55</f>
        <v>0</v>
      </c>
      <c r="I56" s="48">
        <f>'Gap Validation'!S55</f>
        <v>0</v>
      </c>
      <c r="J56" s="48">
        <f>'Gap Validation'!T55</f>
        <v>0</v>
      </c>
      <c r="K56" s="48">
        <f>'Gap Validation'!U55</f>
        <v>0</v>
      </c>
      <c r="L56" s="48">
        <f>'Gap Validation'!V55</f>
        <v>0</v>
      </c>
      <c r="M56" s="48">
        <f>'Gap Validation'!W55</f>
        <v>0</v>
      </c>
      <c r="N56" s="48">
        <f>'Gap Validation'!X55</f>
        <v>0</v>
      </c>
      <c r="O56" s="48">
        <f>'Gap Validation'!Y55</f>
        <v>0</v>
      </c>
      <c r="P56" s="48">
        <f>'Gap Validation'!Z55</f>
        <v>0</v>
      </c>
      <c r="Q56" s="48">
        <f>'Gap Validation'!AA55</f>
        <v>0</v>
      </c>
      <c r="R56" s="48">
        <f>'Gap Validation'!AB55</f>
        <v>0</v>
      </c>
      <c r="S56" s="48">
        <f>'Gap Validation'!AC55</f>
        <v>0</v>
      </c>
      <c r="T56" s="48">
        <f>'Gap Validation'!AD55</f>
        <v>0</v>
      </c>
      <c r="U56" s="48">
        <f>'Gap Validation'!AE55</f>
        <v>0</v>
      </c>
      <c r="V56" s="48">
        <f>'Gap Validation'!AF55</f>
        <v>0</v>
      </c>
      <c r="W56" s="48">
        <f>'Gap Validation'!AG55</f>
        <v>0</v>
      </c>
      <c r="X56" s="48">
        <f>'Gap Validation'!AH55</f>
        <v>0</v>
      </c>
      <c r="Y56" s="48">
        <f>'Gap Validation'!AI55</f>
        <v>0</v>
      </c>
      <c r="Z56" s="48">
        <f>'Gap Validation'!AJ55</f>
        <v>0</v>
      </c>
      <c r="AA56" s="48">
        <f>'Gap Validation'!AK55</f>
        <v>0</v>
      </c>
      <c r="AD56" s="61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3"/>
    </row>
    <row r="57" spans="2:87" ht="15.75" thickBot="1" x14ac:dyDescent="0.3">
      <c r="B57" s="48">
        <v>54</v>
      </c>
      <c r="C57" s="48">
        <f>'Gap Validation'!K56</f>
        <v>0</v>
      </c>
      <c r="D57" s="48">
        <f>'Gap Validation'!L56</f>
        <v>0</v>
      </c>
      <c r="E57" s="48">
        <f>'Gap Validation'!O56</f>
        <v>0</v>
      </c>
      <c r="F57" s="48">
        <f>'Gap Validation'!P56</f>
        <v>0</v>
      </c>
      <c r="G57" s="48">
        <f>'Gap Validation'!Q56</f>
        <v>0</v>
      </c>
      <c r="H57" s="48">
        <f>'Gap Validation'!R56</f>
        <v>0</v>
      </c>
      <c r="I57" s="48">
        <f>'Gap Validation'!S56</f>
        <v>0</v>
      </c>
      <c r="J57" s="48">
        <f>'Gap Validation'!T56</f>
        <v>0</v>
      </c>
      <c r="K57" s="48">
        <f>'Gap Validation'!U56</f>
        <v>0</v>
      </c>
      <c r="L57" s="48">
        <f>'Gap Validation'!V56</f>
        <v>0</v>
      </c>
      <c r="M57" s="48">
        <f>'Gap Validation'!W56</f>
        <v>0</v>
      </c>
      <c r="N57" s="48">
        <f>'Gap Validation'!X56</f>
        <v>0</v>
      </c>
      <c r="O57" s="48">
        <f>'Gap Validation'!Y56</f>
        <v>0</v>
      </c>
      <c r="P57" s="48">
        <f>'Gap Validation'!Z56</f>
        <v>0</v>
      </c>
      <c r="Q57" s="48">
        <f>'Gap Validation'!AA56</f>
        <v>0</v>
      </c>
      <c r="R57" s="48">
        <f>'Gap Validation'!AB56</f>
        <v>0</v>
      </c>
      <c r="S57" s="48">
        <f>'Gap Validation'!AC56</f>
        <v>0</v>
      </c>
      <c r="T57" s="48">
        <f>'Gap Validation'!AD56</f>
        <v>0</v>
      </c>
      <c r="U57" s="48">
        <f>'Gap Validation'!AE56</f>
        <v>0</v>
      </c>
      <c r="V57" s="48">
        <f>'Gap Validation'!AF56</f>
        <v>0</v>
      </c>
      <c r="W57" s="48">
        <f>'Gap Validation'!AG56</f>
        <v>0</v>
      </c>
      <c r="X57" s="48">
        <f>'Gap Validation'!AH56</f>
        <v>0</v>
      </c>
      <c r="Y57" s="48">
        <f>'Gap Validation'!AI56</f>
        <v>0</v>
      </c>
      <c r="Z57" s="48">
        <f>'Gap Validation'!AJ56</f>
        <v>0</v>
      </c>
      <c r="AA57" s="48">
        <f>'Gap Validation'!AK56</f>
        <v>0</v>
      </c>
      <c r="AD57" s="61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3"/>
    </row>
    <row r="58" spans="2:87" ht="15" customHeight="1" x14ac:dyDescent="0.25">
      <c r="B58" s="48">
        <v>55</v>
      </c>
      <c r="C58" s="48">
        <f>'Gap Validation'!K57</f>
        <v>0</v>
      </c>
      <c r="D58" s="48">
        <f>'Gap Validation'!L57</f>
        <v>0</v>
      </c>
      <c r="E58" s="48">
        <f>'Gap Validation'!O57</f>
        <v>0</v>
      </c>
      <c r="F58" s="48">
        <f>'Gap Validation'!P57</f>
        <v>0</v>
      </c>
      <c r="G58" s="48">
        <f>'Gap Validation'!Q57</f>
        <v>0</v>
      </c>
      <c r="H58" s="48">
        <f>'Gap Validation'!R57</f>
        <v>0</v>
      </c>
      <c r="I58" s="48">
        <f>'Gap Validation'!S57</f>
        <v>0</v>
      </c>
      <c r="J58" s="48">
        <f>'Gap Validation'!T57</f>
        <v>0</v>
      </c>
      <c r="K58" s="48">
        <f>'Gap Validation'!U57</f>
        <v>0</v>
      </c>
      <c r="L58" s="48">
        <f>'Gap Validation'!V57</f>
        <v>0</v>
      </c>
      <c r="M58" s="48">
        <f>'Gap Validation'!W57</f>
        <v>0</v>
      </c>
      <c r="N58" s="48">
        <f>'Gap Validation'!X57</f>
        <v>0</v>
      </c>
      <c r="O58" s="48">
        <f>'Gap Validation'!Y57</f>
        <v>0</v>
      </c>
      <c r="P58" s="48">
        <f>'Gap Validation'!Z57</f>
        <v>0</v>
      </c>
      <c r="Q58" s="48">
        <f>'Gap Validation'!AA57</f>
        <v>0</v>
      </c>
      <c r="R58" s="48">
        <f>'Gap Validation'!AB57</f>
        <v>0</v>
      </c>
      <c r="S58" s="48">
        <f>'Gap Validation'!AC57</f>
        <v>0</v>
      </c>
      <c r="T58" s="48">
        <f>'Gap Validation'!AD57</f>
        <v>0</v>
      </c>
      <c r="U58" s="48">
        <f>'Gap Validation'!AE57</f>
        <v>0</v>
      </c>
      <c r="V58" s="48">
        <f>'Gap Validation'!AF57</f>
        <v>0</v>
      </c>
      <c r="W58" s="48">
        <f>'Gap Validation'!AG57</f>
        <v>0</v>
      </c>
      <c r="X58" s="48">
        <f>'Gap Validation'!AH57</f>
        <v>0</v>
      </c>
      <c r="Y58" s="48">
        <f>'Gap Validation'!AI57</f>
        <v>0</v>
      </c>
      <c r="Z58" s="48">
        <f>'Gap Validation'!AJ57</f>
        <v>0</v>
      </c>
      <c r="AA58" s="48">
        <f>'Gap Validation'!AK57</f>
        <v>0</v>
      </c>
      <c r="AD58" s="61"/>
      <c r="AE58" s="101" t="s">
        <v>80</v>
      </c>
      <c r="AF58" s="101"/>
      <c r="AG58" s="101"/>
      <c r="AH58" s="101"/>
      <c r="AI58" s="62"/>
      <c r="AJ58" s="102">
        <f>AA271</f>
        <v>0</v>
      </c>
      <c r="AK58" s="103"/>
      <c r="AL58" s="62"/>
      <c r="AM58" s="101" t="s">
        <v>81</v>
      </c>
      <c r="AN58" s="101"/>
      <c r="AO58" s="101"/>
      <c r="AP58" s="101"/>
      <c r="AQ58" s="62"/>
      <c r="AR58" s="102">
        <f>AA272</f>
        <v>2</v>
      </c>
      <c r="AS58" s="103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3"/>
    </row>
    <row r="59" spans="2:87" ht="15" customHeight="1" thickBot="1" x14ac:dyDescent="0.3">
      <c r="B59" s="48">
        <v>56</v>
      </c>
      <c r="C59" s="48">
        <f>'Gap Validation'!K58</f>
        <v>0</v>
      </c>
      <c r="D59" s="48">
        <f>'Gap Validation'!L58</f>
        <v>0</v>
      </c>
      <c r="E59" s="48">
        <f>'Gap Validation'!O58</f>
        <v>0</v>
      </c>
      <c r="F59" s="48">
        <f>'Gap Validation'!P58</f>
        <v>0</v>
      </c>
      <c r="G59" s="48">
        <f>'Gap Validation'!Q58</f>
        <v>0</v>
      </c>
      <c r="H59" s="48">
        <f>'Gap Validation'!R58</f>
        <v>0</v>
      </c>
      <c r="I59" s="48">
        <f>'Gap Validation'!S58</f>
        <v>0</v>
      </c>
      <c r="J59" s="48">
        <f>'Gap Validation'!T58</f>
        <v>0</v>
      </c>
      <c r="K59" s="48">
        <f>'Gap Validation'!U58</f>
        <v>0</v>
      </c>
      <c r="L59" s="48">
        <f>'Gap Validation'!V58</f>
        <v>0</v>
      </c>
      <c r="M59" s="48">
        <f>'Gap Validation'!W58</f>
        <v>0</v>
      </c>
      <c r="N59" s="48">
        <f>'Gap Validation'!X58</f>
        <v>0</v>
      </c>
      <c r="O59" s="48">
        <f>'Gap Validation'!Y58</f>
        <v>0</v>
      </c>
      <c r="P59" s="48">
        <f>'Gap Validation'!Z58</f>
        <v>0</v>
      </c>
      <c r="Q59" s="48">
        <f>'Gap Validation'!AA58</f>
        <v>0</v>
      </c>
      <c r="R59" s="48">
        <f>'Gap Validation'!AB58</f>
        <v>0</v>
      </c>
      <c r="S59" s="48">
        <f>'Gap Validation'!AC58</f>
        <v>0</v>
      </c>
      <c r="T59" s="48">
        <f>'Gap Validation'!AD58</f>
        <v>0</v>
      </c>
      <c r="U59" s="48">
        <f>'Gap Validation'!AE58</f>
        <v>0</v>
      </c>
      <c r="V59" s="48">
        <f>'Gap Validation'!AF58</f>
        <v>0</v>
      </c>
      <c r="W59" s="48">
        <f>'Gap Validation'!AG58</f>
        <v>0</v>
      </c>
      <c r="X59" s="48">
        <f>'Gap Validation'!AH58</f>
        <v>0</v>
      </c>
      <c r="Y59" s="48">
        <f>'Gap Validation'!AI58</f>
        <v>0</v>
      </c>
      <c r="Z59" s="48">
        <f>'Gap Validation'!AJ58</f>
        <v>0</v>
      </c>
      <c r="AA59" s="48">
        <f>'Gap Validation'!AK58</f>
        <v>0</v>
      </c>
      <c r="AD59" s="61"/>
      <c r="AE59" s="101"/>
      <c r="AF59" s="101"/>
      <c r="AG59" s="101"/>
      <c r="AH59" s="101"/>
      <c r="AI59" s="62"/>
      <c r="AJ59" s="104"/>
      <c r="AK59" s="105"/>
      <c r="AL59" s="62"/>
      <c r="AM59" s="101"/>
      <c r="AN59" s="101"/>
      <c r="AO59" s="101"/>
      <c r="AP59" s="101"/>
      <c r="AQ59" s="62"/>
      <c r="AR59" s="104"/>
      <c r="AS59" s="105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3"/>
    </row>
    <row r="60" spans="2:87" ht="15" customHeight="1" x14ac:dyDescent="0.25">
      <c r="B60" s="48">
        <v>57</v>
      </c>
      <c r="C60" s="48">
        <f>'Gap Validation'!K59</f>
        <v>0</v>
      </c>
      <c r="D60" s="48">
        <f>'Gap Validation'!L59</f>
        <v>0</v>
      </c>
      <c r="E60" s="48">
        <f>'Gap Validation'!O59</f>
        <v>0</v>
      </c>
      <c r="F60" s="48">
        <f>'Gap Validation'!P59</f>
        <v>0</v>
      </c>
      <c r="G60" s="48">
        <f>'Gap Validation'!Q59</f>
        <v>0</v>
      </c>
      <c r="H60" s="48">
        <f>'Gap Validation'!R59</f>
        <v>0</v>
      </c>
      <c r="I60" s="48">
        <f>'Gap Validation'!S59</f>
        <v>0</v>
      </c>
      <c r="J60" s="48">
        <f>'Gap Validation'!T59</f>
        <v>0</v>
      </c>
      <c r="K60" s="48">
        <f>'Gap Validation'!U59</f>
        <v>0</v>
      </c>
      <c r="L60" s="48">
        <f>'Gap Validation'!V59</f>
        <v>0</v>
      </c>
      <c r="M60" s="48">
        <f>'Gap Validation'!W59</f>
        <v>0</v>
      </c>
      <c r="N60" s="48">
        <f>'Gap Validation'!X59</f>
        <v>0</v>
      </c>
      <c r="O60" s="48">
        <f>'Gap Validation'!Y59</f>
        <v>0</v>
      </c>
      <c r="P60" s="48">
        <f>'Gap Validation'!Z59</f>
        <v>0</v>
      </c>
      <c r="Q60" s="48">
        <f>'Gap Validation'!AA59</f>
        <v>0</v>
      </c>
      <c r="R60" s="48">
        <f>'Gap Validation'!AB59</f>
        <v>0</v>
      </c>
      <c r="S60" s="48">
        <f>'Gap Validation'!AC59</f>
        <v>0</v>
      </c>
      <c r="T60" s="48">
        <f>'Gap Validation'!AD59</f>
        <v>0</v>
      </c>
      <c r="U60" s="48">
        <f>'Gap Validation'!AE59</f>
        <v>0</v>
      </c>
      <c r="V60" s="48">
        <f>'Gap Validation'!AF59</f>
        <v>0</v>
      </c>
      <c r="W60" s="48">
        <f>'Gap Validation'!AG59</f>
        <v>0</v>
      </c>
      <c r="X60" s="48">
        <f>'Gap Validation'!AH59</f>
        <v>0</v>
      </c>
      <c r="Y60" s="48">
        <f>'Gap Validation'!AI59</f>
        <v>0</v>
      </c>
      <c r="Z60" s="48">
        <f>'Gap Validation'!AJ59</f>
        <v>0</v>
      </c>
      <c r="AA60" s="48">
        <f>'Gap Validation'!AK59</f>
        <v>0</v>
      </c>
      <c r="AD60" s="61"/>
      <c r="AE60" s="101"/>
      <c r="AF60" s="101"/>
      <c r="AG60" s="101"/>
      <c r="AH60" s="101"/>
      <c r="AI60" s="62"/>
      <c r="AJ60" s="62"/>
      <c r="AK60" s="62"/>
      <c r="AL60" s="62"/>
      <c r="AM60" s="101"/>
      <c r="AN60" s="101"/>
      <c r="AO60" s="101"/>
      <c r="AP60" s="101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3"/>
    </row>
    <row r="61" spans="2:87" x14ac:dyDescent="0.25">
      <c r="B61" s="48">
        <v>58</v>
      </c>
      <c r="C61" s="48">
        <f>'Gap Validation'!K60</f>
        <v>0</v>
      </c>
      <c r="D61" s="48">
        <f>'Gap Validation'!L60</f>
        <v>0</v>
      </c>
      <c r="E61" s="48">
        <f>'Gap Validation'!O60</f>
        <v>0</v>
      </c>
      <c r="F61" s="48">
        <f>'Gap Validation'!P60</f>
        <v>0</v>
      </c>
      <c r="G61" s="48">
        <f>'Gap Validation'!Q60</f>
        <v>0</v>
      </c>
      <c r="H61" s="48">
        <f>'Gap Validation'!R60</f>
        <v>0</v>
      </c>
      <c r="I61" s="48">
        <f>'Gap Validation'!S60</f>
        <v>0</v>
      </c>
      <c r="J61" s="48">
        <f>'Gap Validation'!T60</f>
        <v>0</v>
      </c>
      <c r="K61" s="48">
        <f>'Gap Validation'!U60</f>
        <v>0</v>
      </c>
      <c r="L61" s="48">
        <f>'Gap Validation'!V60</f>
        <v>0</v>
      </c>
      <c r="M61" s="48">
        <f>'Gap Validation'!W60</f>
        <v>0</v>
      </c>
      <c r="N61" s="48">
        <f>'Gap Validation'!X60</f>
        <v>0</v>
      </c>
      <c r="O61" s="48">
        <f>'Gap Validation'!Y60</f>
        <v>0</v>
      </c>
      <c r="P61" s="48">
        <f>'Gap Validation'!Z60</f>
        <v>0</v>
      </c>
      <c r="Q61" s="48">
        <f>'Gap Validation'!AA60</f>
        <v>0</v>
      </c>
      <c r="R61" s="48">
        <f>'Gap Validation'!AB60</f>
        <v>0</v>
      </c>
      <c r="S61" s="48">
        <f>'Gap Validation'!AC60</f>
        <v>0</v>
      </c>
      <c r="T61" s="48">
        <f>'Gap Validation'!AD60</f>
        <v>0</v>
      </c>
      <c r="U61" s="48">
        <f>'Gap Validation'!AE60</f>
        <v>0</v>
      </c>
      <c r="V61" s="48">
        <f>'Gap Validation'!AF60</f>
        <v>0</v>
      </c>
      <c r="W61" s="48">
        <f>'Gap Validation'!AG60</f>
        <v>0</v>
      </c>
      <c r="X61" s="48">
        <f>'Gap Validation'!AH60</f>
        <v>0</v>
      </c>
      <c r="Y61" s="48">
        <f>'Gap Validation'!AI60</f>
        <v>0</v>
      </c>
      <c r="Z61" s="48">
        <f>'Gap Validation'!AJ60</f>
        <v>0</v>
      </c>
      <c r="AA61" s="48">
        <f>'Gap Validation'!AK60</f>
        <v>0</v>
      </c>
      <c r="AD61" s="61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3"/>
    </row>
    <row r="62" spans="2:87" x14ac:dyDescent="0.25">
      <c r="B62" s="48">
        <v>59</v>
      </c>
      <c r="C62" s="48">
        <f>'Gap Validation'!K61</f>
        <v>0</v>
      </c>
      <c r="D62" s="48">
        <f>'Gap Validation'!L61</f>
        <v>0</v>
      </c>
      <c r="E62" s="48">
        <f>'Gap Validation'!O61</f>
        <v>0</v>
      </c>
      <c r="F62" s="48">
        <f>'Gap Validation'!P61</f>
        <v>0</v>
      </c>
      <c r="G62" s="48">
        <f>'Gap Validation'!Q61</f>
        <v>0</v>
      </c>
      <c r="H62" s="48">
        <f>'Gap Validation'!R61</f>
        <v>0</v>
      </c>
      <c r="I62" s="48">
        <f>'Gap Validation'!S61</f>
        <v>0</v>
      </c>
      <c r="J62" s="48">
        <f>'Gap Validation'!T61</f>
        <v>0</v>
      </c>
      <c r="K62" s="48">
        <f>'Gap Validation'!U61</f>
        <v>0</v>
      </c>
      <c r="L62" s="48">
        <f>'Gap Validation'!V61</f>
        <v>0</v>
      </c>
      <c r="M62" s="48">
        <f>'Gap Validation'!W61</f>
        <v>0</v>
      </c>
      <c r="N62" s="48">
        <f>'Gap Validation'!X61</f>
        <v>0</v>
      </c>
      <c r="O62" s="48">
        <f>'Gap Validation'!Y61</f>
        <v>0</v>
      </c>
      <c r="P62" s="48">
        <f>'Gap Validation'!Z61</f>
        <v>0</v>
      </c>
      <c r="Q62" s="48">
        <f>'Gap Validation'!AA61</f>
        <v>0</v>
      </c>
      <c r="R62" s="48">
        <f>'Gap Validation'!AB61</f>
        <v>0</v>
      </c>
      <c r="S62" s="48">
        <f>'Gap Validation'!AC61</f>
        <v>0</v>
      </c>
      <c r="T62" s="48">
        <f>'Gap Validation'!AD61</f>
        <v>0</v>
      </c>
      <c r="U62" s="48">
        <f>'Gap Validation'!AE61</f>
        <v>0</v>
      </c>
      <c r="V62" s="48">
        <f>'Gap Validation'!AF61</f>
        <v>0</v>
      </c>
      <c r="W62" s="48">
        <f>'Gap Validation'!AG61</f>
        <v>0</v>
      </c>
      <c r="X62" s="48">
        <f>'Gap Validation'!AH61</f>
        <v>0</v>
      </c>
      <c r="Y62" s="48">
        <f>'Gap Validation'!AI61</f>
        <v>0</v>
      </c>
      <c r="Z62" s="48">
        <f>'Gap Validation'!AJ61</f>
        <v>0</v>
      </c>
      <c r="AA62" s="48">
        <f>'Gap Validation'!AK61</f>
        <v>0</v>
      </c>
      <c r="AD62" s="61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3"/>
    </row>
    <row r="63" spans="2:87" x14ac:dyDescent="0.25">
      <c r="B63" s="48">
        <v>60</v>
      </c>
      <c r="C63" s="48">
        <f>'Gap Validation'!K62</f>
        <v>0</v>
      </c>
      <c r="D63" s="48">
        <f>'Gap Validation'!L62</f>
        <v>0</v>
      </c>
      <c r="E63" s="48">
        <f>'Gap Validation'!O62</f>
        <v>0</v>
      </c>
      <c r="F63" s="48">
        <f>'Gap Validation'!P62</f>
        <v>0</v>
      </c>
      <c r="G63" s="48">
        <f>'Gap Validation'!Q62</f>
        <v>0</v>
      </c>
      <c r="H63" s="48">
        <f>'Gap Validation'!R62</f>
        <v>0</v>
      </c>
      <c r="I63" s="48">
        <f>'Gap Validation'!S62</f>
        <v>0</v>
      </c>
      <c r="J63" s="48">
        <f>'Gap Validation'!T62</f>
        <v>0</v>
      </c>
      <c r="K63" s="48">
        <f>'Gap Validation'!U62</f>
        <v>0</v>
      </c>
      <c r="L63" s="48">
        <f>'Gap Validation'!V62</f>
        <v>0</v>
      </c>
      <c r="M63" s="48">
        <f>'Gap Validation'!W62</f>
        <v>0</v>
      </c>
      <c r="N63" s="48">
        <f>'Gap Validation'!X62</f>
        <v>0</v>
      </c>
      <c r="O63" s="48">
        <f>'Gap Validation'!Y62</f>
        <v>0</v>
      </c>
      <c r="P63" s="48">
        <f>'Gap Validation'!Z62</f>
        <v>0</v>
      </c>
      <c r="Q63" s="48">
        <f>'Gap Validation'!AA62</f>
        <v>0</v>
      </c>
      <c r="R63" s="48">
        <f>'Gap Validation'!AB62</f>
        <v>0</v>
      </c>
      <c r="S63" s="48">
        <f>'Gap Validation'!AC62</f>
        <v>0</v>
      </c>
      <c r="T63" s="48">
        <f>'Gap Validation'!AD62</f>
        <v>0</v>
      </c>
      <c r="U63" s="48">
        <f>'Gap Validation'!AE62</f>
        <v>0</v>
      </c>
      <c r="V63" s="48">
        <f>'Gap Validation'!AF62</f>
        <v>0</v>
      </c>
      <c r="W63" s="48">
        <f>'Gap Validation'!AG62</f>
        <v>0</v>
      </c>
      <c r="X63" s="48">
        <f>'Gap Validation'!AH62</f>
        <v>0</v>
      </c>
      <c r="Y63" s="48">
        <f>'Gap Validation'!AI62</f>
        <v>0</v>
      </c>
      <c r="Z63" s="48">
        <f>'Gap Validation'!AJ62</f>
        <v>0</v>
      </c>
      <c r="AA63" s="48">
        <f>'Gap Validation'!AK62</f>
        <v>0</v>
      </c>
      <c r="AD63" s="61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3"/>
    </row>
    <row r="64" spans="2:87" x14ac:dyDescent="0.25">
      <c r="B64" s="48">
        <v>61</v>
      </c>
      <c r="C64" s="48">
        <f>'Gap Validation'!K63</f>
        <v>0</v>
      </c>
      <c r="D64" s="48">
        <f>'Gap Validation'!L63</f>
        <v>0</v>
      </c>
      <c r="E64" s="48">
        <f>'Gap Validation'!O63</f>
        <v>0</v>
      </c>
      <c r="F64" s="48">
        <f>'Gap Validation'!P63</f>
        <v>0</v>
      </c>
      <c r="G64" s="48">
        <f>'Gap Validation'!Q63</f>
        <v>0</v>
      </c>
      <c r="H64" s="48">
        <f>'Gap Validation'!R63</f>
        <v>0</v>
      </c>
      <c r="I64" s="48">
        <f>'Gap Validation'!S63</f>
        <v>0</v>
      </c>
      <c r="J64" s="48">
        <f>'Gap Validation'!T63</f>
        <v>0</v>
      </c>
      <c r="K64" s="48">
        <f>'Gap Validation'!U63</f>
        <v>0</v>
      </c>
      <c r="L64" s="48">
        <f>'Gap Validation'!V63</f>
        <v>0</v>
      </c>
      <c r="M64" s="48">
        <f>'Gap Validation'!W63</f>
        <v>0</v>
      </c>
      <c r="N64" s="48">
        <f>'Gap Validation'!X63</f>
        <v>0</v>
      </c>
      <c r="O64" s="48">
        <f>'Gap Validation'!Y63</f>
        <v>0</v>
      </c>
      <c r="P64" s="48">
        <f>'Gap Validation'!Z63</f>
        <v>0</v>
      </c>
      <c r="Q64" s="48">
        <f>'Gap Validation'!AA63</f>
        <v>0</v>
      </c>
      <c r="R64" s="48">
        <f>'Gap Validation'!AB63</f>
        <v>0</v>
      </c>
      <c r="S64" s="48">
        <f>'Gap Validation'!AC63</f>
        <v>0</v>
      </c>
      <c r="T64" s="48">
        <f>'Gap Validation'!AD63</f>
        <v>0</v>
      </c>
      <c r="U64" s="48">
        <f>'Gap Validation'!AE63</f>
        <v>0</v>
      </c>
      <c r="V64" s="48">
        <f>'Gap Validation'!AF63</f>
        <v>0</v>
      </c>
      <c r="W64" s="48">
        <f>'Gap Validation'!AG63</f>
        <v>0</v>
      </c>
      <c r="X64" s="48">
        <f>'Gap Validation'!AH63</f>
        <v>0</v>
      </c>
      <c r="Y64" s="48">
        <f>'Gap Validation'!AI63</f>
        <v>0</v>
      </c>
      <c r="Z64" s="48">
        <f>'Gap Validation'!AJ63</f>
        <v>0</v>
      </c>
      <c r="AA64" s="48">
        <f>'Gap Validation'!AK63</f>
        <v>0</v>
      </c>
      <c r="AD64" s="61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3"/>
    </row>
    <row r="65" spans="2:87" x14ac:dyDescent="0.25">
      <c r="B65" s="48">
        <v>62</v>
      </c>
      <c r="C65" s="48">
        <f>'Gap Validation'!K64</f>
        <v>0</v>
      </c>
      <c r="D65" s="48">
        <f>'Gap Validation'!L64</f>
        <v>0</v>
      </c>
      <c r="E65" s="48">
        <f>'Gap Validation'!O64</f>
        <v>0</v>
      </c>
      <c r="F65" s="48">
        <f>'Gap Validation'!P64</f>
        <v>0</v>
      </c>
      <c r="G65" s="48">
        <f>'Gap Validation'!Q64</f>
        <v>0</v>
      </c>
      <c r="H65" s="48">
        <f>'Gap Validation'!R64</f>
        <v>0</v>
      </c>
      <c r="I65" s="48">
        <f>'Gap Validation'!S64</f>
        <v>0</v>
      </c>
      <c r="J65" s="48">
        <f>'Gap Validation'!T64</f>
        <v>0</v>
      </c>
      <c r="K65" s="48">
        <f>'Gap Validation'!U64</f>
        <v>0</v>
      </c>
      <c r="L65" s="48">
        <f>'Gap Validation'!V64</f>
        <v>0</v>
      </c>
      <c r="M65" s="48">
        <f>'Gap Validation'!W64</f>
        <v>0</v>
      </c>
      <c r="N65" s="48">
        <f>'Gap Validation'!X64</f>
        <v>0</v>
      </c>
      <c r="O65" s="48">
        <f>'Gap Validation'!Y64</f>
        <v>0</v>
      </c>
      <c r="P65" s="48">
        <f>'Gap Validation'!Z64</f>
        <v>0</v>
      </c>
      <c r="Q65" s="48">
        <f>'Gap Validation'!AA64</f>
        <v>0</v>
      </c>
      <c r="R65" s="48">
        <f>'Gap Validation'!AB64</f>
        <v>0</v>
      </c>
      <c r="S65" s="48">
        <f>'Gap Validation'!AC64</f>
        <v>0</v>
      </c>
      <c r="T65" s="48">
        <f>'Gap Validation'!AD64</f>
        <v>0</v>
      </c>
      <c r="U65" s="48">
        <f>'Gap Validation'!AE64</f>
        <v>0</v>
      </c>
      <c r="V65" s="48">
        <f>'Gap Validation'!AF64</f>
        <v>0</v>
      </c>
      <c r="W65" s="48">
        <f>'Gap Validation'!AG64</f>
        <v>0</v>
      </c>
      <c r="X65" s="48">
        <f>'Gap Validation'!AH64</f>
        <v>0</v>
      </c>
      <c r="Y65" s="48">
        <f>'Gap Validation'!AI64</f>
        <v>0</v>
      </c>
      <c r="Z65" s="48">
        <f>'Gap Validation'!AJ64</f>
        <v>0</v>
      </c>
      <c r="AA65" s="48">
        <f>'Gap Validation'!AK64</f>
        <v>0</v>
      </c>
      <c r="AD65" s="61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3"/>
    </row>
    <row r="66" spans="2:87" x14ac:dyDescent="0.25">
      <c r="B66" s="48">
        <v>63</v>
      </c>
      <c r="C66" s="48">
        <f>'Gap Validation'!K65</f>
        <v>0</v>
      </c>
      <c r="D66" s="48">
        <f>'Gap Validation'!L65</f>
        <v>0</v>
      </c>
      <c r="E66" s="48">
        <f>'Gap Validation'!O65</f>
        <v>0</v>
      </c>
      <c r="F66" s="48">
        <f>'Gap Validation'!P65</f>
        <v>0</v>
      </c>
      <c r="G66" s="48">
        <f>'Gap Validation'!Q65</f>
        <v>0</v>
      </c>
      <c r="H66" s="48">
        <f>'Gap Validation'!R65</f>
        <v>0</v>
      </c>
      <c r="I66" s="48">
        <f>'Gap Validation'!S65</f>
        <v>0</v>
      </c>
      <c r="J66" s="48">
        <f>'Gap Validation'!T65</f>
        <v>0</v>
      </c>
      <c r="K66" s="48">
        <f>'Gap Validation'!U65</f>
        <v>0</v>
      </c>
      <c r="L66" s="48">
        <f>'Gap Validation'!V65</f>
        <v>0</v>
      </c>
      <c r="M66" s="48">
        <f>'Gap Validation'!W65</f>
        <v>0</v>
      </c>
      <c r="N66" s="48">
        <f>'Gap Validation'!X65</f>
        <v>0</v>
      </c>
      <c r="O66" s="48">
        <f>'Gap Validation'!Y65</f>
        <v>0</v>
      </c>
      <c r="P66" s="48">
        <f>'Gap Validation'!Z65</f>
        <v>0</v>
      </c>
      <c r="Q66" s="48">
        <f>'Gap Validation'!AA65</f>
        <v>0</v>
      </c>
      <c r="R66" s="48">
        <f>'Gap Validation'!AB65</f>
        <v>0</v>
      </c>
      <c r="S66" s="48">
        <f>'Gap Validation'!AC65</f>
        <v>0</v>
      </c>
      <c r="T66" s="48">
        <f>'Gap Validation'!AD65</f>
        <v>0</v>
      </c>
      <c r="U66" s="48">
        <f>'Gap Validation'!AE65</f>
        <v>0</v>
      </c>
      <c r="V66" s="48">
        <f>'Gap Validation'!AF65</f>
        <v>0</v>
      </c>
      <c r="W66" s="48">
        <f>'Gap Validation'!AG65</f>
        <v>0</v>
      </c>
      <c r="X66" s="48">
        <f>'Gap Validation'!AH65</f>
        <v>0</v>
      </c>
      <c r="Y66" s="48">
        <f>'Gap Validation'!AI65</f>
        <v>0</v>
      </c>
      <c r="Z66" s="48">
        <f>'Gap Validation'!AJ65</f>
        <v>0</v>
      </c>
      <c r="AA66" s="48">
        <f>'Gap Validation'!AK65</f>
        <v>0</v>
      </c>
      <c r="AD66" s="61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3"/>
    </row>
    <row r="67" spans="2:87" x14ac:dyDescent="0.25">
      <c r="B67" s="48">
        <v>64</v>
      </c>
      <c r="C67" s="48">
        <f>'Gap Validation'!K66</f>
        <v>0</v>
      </c>
      <c r="D67" s="48">
        <f>'Gap Validation'!L66</f>
        <v>0</v>
      </c>
      <c r="E67" s="48">
        <f>'Gap Validation'!O66</f>
        <v>0</v>
      </c>
      <c r="F67" s="48">
        <f>'Gap Validation'!P66</f>
        <v>0</v>
      </c>
      <c r="G67" s="48">
        <f>'Gap Validation'!Q66</f>
        <v>0</v>
      </c>
      <c r="H67" s="48">
        <f>'Gap Validation'!R66</f>
        <v>0</v>
      </c>
      <c r="I67" s="48">
        <f>'Gap Validation'!S66</f>
        <v>0</v>
      </c>
      <c r="J67" s="48">
        <f>'Gap Validation'!T66</f>
        <v>0</v>
      </c>
      <c r="K67" s="48">
        <f>'Gap Validation'!U66</f>
        <v>0</v>
      </c>
      <c r="L67" s="48">
        <f>'Gap Validation'!V66</f>
        <v>0</v>
      </c>
      <c r="M67" s="48">
        <f>'Gap Validation'!W66</f>
        <v>0</v>
      </c>
      <c r="N67" s="48">
        <f>'Gap Validation'!X66</f>
        <v>0</v>
      </c>
      <c r="O67" s="48">
        <f>'Gap Validation'!Y66</f>
        <v>0</v>
      </c>
      <c r="P67" s="48">
        <f>'Gap Validation'!Z66</f>
        <v>0</v>
      </c>
      <c r="Q67" s="48">
        <f>'Gap Validation'!AA66</f>
        <v>0</v>
      </c>
      <c r="R67" s="48">
        <f>'Gap Validation'!AB66</f>
        <v>0</v>
      </c>
      <c r="S67" s="48">
        <f>'Gap Validation'!AC66</f>
        <v>0</v>
      </c>
      <c r="T67" s="48">
        <f>'Gap Validation'!AD66</f>
        <v>0</v>
      </c>
      <c r="U67" s="48">
        <f>'Gap Validation'!AE66</f>
        <v>0</v>
      </c>
      <c r="V67" s="48">
        <f>'Gap Validation'!AF66</f>
        <v>0</v>
      </c>
      <c r="W67" s="48">
        <f>'Gap Validation'!AG66</f>
        <v>0</v>
      </c>
      <c r="X67" s="48">
        <f>'Gap Validation'!AH66</f>
        <v>0</v>
      </c>
      <c r="Y67" s="48">
        <f>'Gap Validation'!AI66</f>
        <v>0</v>
      </c>
      <c r="Z67" s="48">
        <f>'Gap Validation'!AJ66</f>
        <v>0</v>
      </c>
      <c r="AA67" s="48">
        <f>'Gap Validation'!AK66</f>
        <v>0</v>
      </c>
      <c r="AD67" s="61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3"/>
    </row>
    <row r="68" spans="2:87" x14ac:dyDescent="0.25">
      <c r="B68" s="48">
        <v>65</v>
      </c>
      <c r="C68" s="48">
        <f>'Gap Validation'!K67</f>
        <v>0</v>
      </c>
      <c r="D68" s="48">
        <f>'Gap Validation'!L67</f>
        <v>0</v>
      </c>
      <c r="E68" s="48">
        <f>'Gap Validation'!O67</f>
        <v>0</v>
      </c>
      <c r="F68" s="48">
        <f>'Gap Validation'!P67</f>
        <v>0</v>
      </c>
      <c r="G68" s="48">
        <f>'Gap Validation'!Q67</f>
        <v>0</v>
      </c>
      <c r="H68" s="48">
        <f>'Gap Validation'!R67</f>
        <v>0</v>
      </c>
      <c r="I68" s="48">
        <f>'Gap Validation'!S67</f>
        <v>0</v>
      </c>
      <c r="J68" s="48">
        <f>'Gap Validation'!T67</f>
        <v>0</v>
      </c>
      <c r="K68" s="48">
        <f>'Gap Validation'!U67</f>
        <v>0</v>
      </c>
      <c r="L68" s="48">
        <f>'Gap Validation'!V67</f>
        <v>0</v>
      </c>
      <c r="M68" s="48">
        <f>'Gap Validation'!W67</f>
        <v>0</v>
      </c>
      <c r="N68" s="48">
        <f>'Gap Validation'!X67</f>
        <v>0</v>
      </c>
      <c r="O68" s="48">
        <f>'Gap Validation'!Y67</f>
        <v>0</v>
      </c>
      <c r="P68" s="48">
        <f>'Gap Validation'!Z67</f>
        <v>0</v>
      </c>
      <c r="Q68" s="48">
        <f>'Gap Validation'!AA67</f>
        <v>0</v>
      </c>
      <c r="R68" s="48">
        <f>'Gap Validation'!AB67</f>
        <v>0</v>
      </c>
      <c r="S68" s="48">
        <f>'Gap Validation'!AC67</f>
        <v>0</v>
      </c>
      <c r="T68" s="48">
        <f>'Gap Validation'!AD67</f>
        <v>0</v>
      </c>
      <c r="U68" s="48">
        <f>'Gap Validation'!AE67</f>
        <v>0</v>
      </c>
      <c r="V68" s="48">
        <f>'Gap Validation'!AF67</f>
        <v>0</v>
      </c>
      <c r="W68" s="48">
        <f>'Gap Validation'!AG67</f>
        <v>0</v>
      </c>
      <c r="X68" s="48">
        <f>'Gap Validation'!AH67</f>
        <v>0</v>
      </c>
      <c r="Y68" s="48">
        <f>'Gap Validation'!AI67</f>
        <v>0</v>
      </c>
      <c r="Z68" s="48">
        <f>'Gap Validation'!AJ67</f>
        <v>0</v>
      </c>
      <c r="AA68" s="48">
        <f>'Gap Validation'!AK67</f>
        <v>0</v>
      </c>
      <c r="AD68" s="61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3"/>
    </row>
    <row r="69" spans="2:87" x14ac:dyDescent="0.25">
      <c r="B69" s="48">
        <v>66</v>
      </c>
      <c r="C69" s="48">
        <f>'Gap Validation'!K68</f>
        <v>0</v>
      </c>
      <c r="D69" s="48">
        <f>'Gap Validation'!L68</f>
        <v>0</v>
      </c>
      <c r="E69" s="48">
        <f>'Gap Validation'!O68</f>
        <v>0</v>
      </c>
      <c r="F69" s="48">
        <f>'Gap Validation'!P68</f>
        <v>0</v>
      </c>
      <c r="G69" s="48">
        <f>'Gap Validation'!Q68</f>
        <v>0</v>
      </c>
      <c r="H69" s="48">
        <f>'Gap Validation'!R68</f>
        <v>0</v>
      </c>
      <c r="I69" s="48">
        <f>'Gap Validation'!S68</f>
        <v>0</v>
      </c>
      <c r="J69" s="48">
        <f>'Gap Validation'!T68</f>
        <v>0</v>
      </c>
      <c r="K69" s="48">
        <f>'Gap Validation'!U68</f>
        <v>0</v>
      </c>
      <c r="L69" s="48">
        <f>'Gap Validation'!V68</f>
        <v>0</v>
      </c>
      <c r="M69" s="48">
        <f>'Gap Validation'!W68</f>
        <v>0</v>
      </c>
      <c r="N69" s="48">
        <f>'Gap Validation'!X68</f>
        <v>0</v>
      </c>
      <c r="O69" s="48">
        <f>'Gap Validation'!Y68</f>
        <v>0</v>
      </c>
      <c r="P69" s="48">
        <f>'Gap Validation'!Z68</f>
        <v>0</v>
      </c>
      <c r="Q69" s="48">
        <f>'Gap Validation'!AA68</f>
        <v>0</v>
      </c>
      <c r="R69" s="48">
        <f>'Gap Validation'!AB68</f>
        <v>0</v>
      </c>
      <c r="S69" s="48">
        <f>'Gap Validation'!AC68</f>
        <v>0</v>
      </c>
      <c r="T69" s="48">
        <f>'Gap Validation'!AD68</f>
        <v>0</v>
      </c>
      <c r="U69" s="48">
        <f>'Gap Validation'!AE68</f>
        <v>0</v>
      </c>
      <c r="V69" s="48">
        <f>'Gap Validation'!AF68</f>
        <v>0</v>
      </c>
      <c r="W69" s="48">
        <f>'Gap Validation'!AG68</f>
        <v>0</v>
      </c>
      <c r="X69" s="48">
        <f>'Gap Validation'!AH68</f>
        <v>0</v>
      </c>
      <c r="Y69" s="48">
        <f>'Gap Validation'!AI68</f>
        <v>0</v>
      </c>
      <c r="Z69" s="48">
        <f>'Gap Validation'!AJ68</f>
        <v>0</v>
      </c>
      <c r="AA69" s="48">
        <f>'Gap Validation'!AK68</f>
        <v>0</v>
      </c>
      <c r="AD69" s="61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3"/>
    </row>
    <row r="70" spans="2:87" x14ac:dyDescent="0.25">
      <c r="B70" s="48">
        <v>67</v>
      </c>
      <c r="C70" s="48">
        <f>'Gap Validation'!K69</f>
        <v>0</v>
      </c>
      <c r="D70" s="48">
        <f>'Gap Validation'!L69</f>
        <v>0</v>
      </c>
      <c r="E70" s="48">
        <f>'Gap Validation'!O69</f>
        <v>0</v>
      </c>
      <c r="F70" s="48">
        <f>'Gap Validation'!P69</f>
        <v>0</v>
      </c>
      <c r="G70" s="48">
        <f>'Gap Validation'!Q69</f>
        <v>0</v>
      </c>
      <c r="H70" s="48">
        <f>'Gap Validation'!R69</f>
        <v>0</v>
      </c>
      <c r="I70" s="48">
        <f>'Gap Validation'!S69</f>
        <v>0</v>
      </c>
      <c r="J70" s="48">
        <f>'Gap Validation'!T69</f>
        <v>0</v>
      </c>
      <c r="K70" s="48">
        <f>'Gap Validation'!U69</f>
        <v>0</v>
      </c>
      <c r="L70" s="48">
        <f>'Gap Validation'!V69</f>
        <v>0</v>
      </c>
      <c r="M70" s="48">
        <f>'Gap Validation'!W69</f>
        <v>0</v>
      </c>
      <c r="N70" s="48">
        <f>'Gap Validation'!X69</f>
        <v>0</v>
      </c>
      <c r="O70" s="48">
        <f>'Gap Validation'!Y69</f>
        <v>0</v>
      </c>
      <c r="P70" s="48">
        <f>'Gap Validation'!Z69</f>
        <v>0</v>
      </c>
      <c r="Q70" s="48">
        <f>'Gap Validation'!AA69</f>
        <v>0</v>
      </c>
      <c r="R70" s="48">
        <f>'Gap Validation'!AB69</f>
        <v>0</v>
      </c>
      <c r="S70" s="48">
        <f>'Gap Validation'!AC69</f>
        <v>0</v>
      </c>
      <c r="T70" s="48">
        <f>'Gap Validation'!AD69</f>
        <v>0</v>
      </c>
      <c r="U70" s="48">
        <f>'Gap Validation'!AE69</f>
        <v>0</v>
      </c>
      <c r="V70" s="48">
        <f>'Gap Validation'!AF69</f>
        <v>0</v>
      </c>
      <c r="W70" s="48">
        <f>'Gap Validation'!AG69</f>
        <v>0</v>
      </c>
      <c r="X70" s="48">
        <f>'Gap Validation'!AH69</f>
        <v>0</v>
      </c>
      <c r="Y70" s="48">
        <f>'Gap Validation'!AI69</f>
        <v>0</v>
      </c>
      <c r="Z70" s="48">
        <f>'Gap Validation'!AJ69</f>
        <v>0</v>
      </c>
      <c r="AA70" s="48">
        <f>'Gap Validation'!AK69</f>
        <v>0</v>
      </c>
      <c r="AD70" s="61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3"/>
    </row>
    <row r="71" spans="2:87" x14ac:dyDescent="0.25">
      <c r="B71" s="48">
        <v>68</v>
      </c>
      <c r="C71" s="48">
        <f>'Gap Validation'!K70</f>
        <v>0</v>
      </c>
      <c r="D71" s="48">
        <f>'Gap Validation'!L70</f>
        <v>0</v>
      </c>
      <c r="E71" s="48">
        <f>'Gap Validation'!O70</f>
        <v>0</v>
      </c>
      <c r="F71" s="48">
        <f>'Gap Validation'!P70</f>
        <v>0</v>
      </c>
      <c r="G71" s="48">
        <f>'Gap Validation'!Q70</f>
        <v>0</v>
      </c>
      <c r="H71" s="48">
        <f>'Gap Validation'!R70</f>
        <v>0</v>
      </c>
      <c r="I71" s="48">
        <f>'Gap Validation'!S70</f>
        <v>0</v>
      </c>
      <c r="J71" s="48">
        <f>'Gap Validation'!T70</f>
        <v>0</v>
      </c>
      <c r="K71" s="48">
        <f>'Gap Validation'!U70</f>
        <v>0</v>
      </c>
      <c r="L71" s="48">
        <f>'Gap Validation'!V70</f>
        <v>0</v>
      </c>
      <c r="M71" s="48">
        <f>'Gap Validation'!W70</f>
        <v>0</v>
      </c>
      <c r="N71" s="48">
        <f>'Gap Validation'!X70</f>
        <v>0</v>
      </c>
      <c r="O71" s="48">
        <f>'Gap Validation'!Y70</f>
        <v>0</v>
      </c>
      <c r="P71" s="48">
        <f>'Gap Validation'!Z70</f>
        <v>0</v>
      </c>
      <c r="Q71" s="48">
        <f>'Gap Validation'!AA70</f>
        <v>0</v>
      </c>
      <c r="R71" s="48">
        <f>'Gap Validation'!AB70</f>
        <v>0</v>
      </c>
      <c r="S71" s="48">
        <f>'Gap Validation'!AC70</f>
        <v>0</v>
      </c>
      <c r="T71" s="48">
        <f>'Gap Validation'!AD70</f>
        <v>0</v>
      </c>
      <c r="U71" s="48">
        <f>'Gap Validation'!AE70</f>
        <v>0</v>
      </c>
      <c r="V71" s="48">
        <f>'Gap Validation'!AF70</f>
        <v>0</v>
      </c>
      <c r="W71" s="48">
        <f>'Gap Validation'!AG70</f>
        <v>0</v>
      </c>
      <c r="X71" s="48">
        <f>'Gap Validation'!AH70</f>
        <v>0</v>
      </c>
      <c r="Y71" s="48">
        <f>'Gap Validation'!AI70</f>
        <v>0</v>
      </c>
      <c r="Z71" s="48">
        <f>'Gap Validation'!AJ70</f>
        <v>0</v>
      </c>
      <c r="AA71" s="48">
        <f>'Gap Validation'!AK70</f>
        <v>0</v>
      </c>
      <c r="AD71" s="61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3"/>
    </row>
    <row r="72" spans="2:87" x14ac:dyDescent="0.25">
      <c r="B72" s="48">
        <v>69</v>
      </c>
      <c r="C72" s="48">
        <f>'Gap Validation'!K71</f>
        <v>0</v>
      </c>
      <c r="D72" s="48">
        <f>'Gap Validation'!L71</f>
        <v>0</v>
      </c>
      <c r="E72" s="48">
        <f>'Gap Validation'!O71</f>
        <v>0</v>
      </c>
      <c r="F72" s="48">
        <f>'Gap Validation'!P71</f>
        <v>0</v>
      </c>
      <c r="G72" s="48">
        <f>'Gap Validation'!Q71</f>
        <v>0</v>
      </c>
      <c r="H72" s="48">
        <f>'Gap Validation'!R71</f>
        <v>0</v>
      </c>
      <c r="I72" s="48">
        <f>'Gap Validation'!S71</f>
        <v>0</v>
      </c>
      <c r="J72" s="48">
        <f>'Gap Validation'!T71</f>
        <v>0</v>
      </c>
      <c r="K72" s="48">
        <f>'Gap Validation'!U71</f>
        <v>0</v>
      </c>
      <c r="L72" s="48">
        <f>'Gap Validation'!V71</f>
        <v>0</v>
      </c>
      <c r="M72" s="48">
        <f>'Gap Validation'!W71</f>
        <v>0</v>
      </c>
      <c r="N72" s="48">
        <f>'Gap Validation'!X71</f>
        <v>0</v>
      </c>
      <c r="O72" s="48">
        <f>'Gap Validation'!Y71</f>
        <v>0</v>
      </c>
      <c r="P72" s="48">
        <f>'Gap Validation'!Z71</f>
        <v>0</v>
      </c>
      <c r="Q72" s="48">
        <f>'Gap Validation'!AA71</f>
        <v>0</v>
      </c>
      <c r="R72" s="48">
        <f>'Gap Validation'!AB71</f>
        <v>0</v>
      </c>
      <c r="S72" s="48">
        <f>'Gap Validation'!AC71</f>
        <v>0</v>
      </c>
      <c r="T72" s="48">
        <f>'Gap Validation'!AD71</f>
        <v>0</v>
      </c>
      <c r="U72" s="48">
        <f>'Gap Validation'!AE71</f>
        <v>0</v>
      </c>
      <c r="V72" s="48">
        <f>'Gap Validation'!AF71</f>
        <v>0</v>
      </c>
      <c r="W72" s="48">
        <f>'Gap Validation'!AG71</f>
        <v>0</v>
      </c>
      <c r="X72" s="48">
        <f>'Gap Validation'!AH71</f>
        <v>0</v>
      </c>
      <c r="Y72" s="48">
        <f>'Gap Validation'!AI71</f>
        <v>0</v>
      </c>
      <c r="Z72" s="48">
        <f>'Gap Validation'!AJ71</f>
        <v>0</v>
      </c>
      <c r="AA72" s="48">
        <f>'Gap Validation'!AK71</f>
        <v>0</v>
      </c>
      <c r="AD72" s="61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3"/>
    </row>
    <row r="73" spans="2:87" x14ac:dyDescent="0.25">
      <c r="B73" s="48">
        <v>70</v>
      </c>
      <c r="C73" s="48">
        <f>'Gap Validation'!K72</f>
        <v>0</v>
      </c>
      <c r="D73" s="48">
        <f>'Gap Validation'!L72</f>
        <v>0</v>
      </c>
      <c r="E73" s="48">
        <f>'Gap Validation'!O72</f>
        <v>0</v>
      </c>
      <c r="F73" s="48">
        <f>'Gap Validation'!P72</f>
        <v>0</v>
      </c>
      <c r="G73" s="48">
        <f>'Gap Validation'!Q72</f>
        <v>0</v>
      </c>
      <c r="H73" s="48">
        <f>'Gap Validation'!R72</f>
        <v>0</v>
      </c>
      <c r="I73" s="48">
        <f>'Gap Validation'!S72</f>
        <v>0</v>
      </c>
      <c r="J73" s="48">
        <f>'Gap Validation'!T72</f>
        <v>0</v>
      </c>
      <c r="K73" s="48">
        <f>'Gap Validation'!U72</f>
        <v>0</v>
      </c>
      <c r="L73" s="48">
        <f>'Gap Validation'!V72</f>
        <v>0</v>
      </c>
      <c r="M73" s="48">
        <f>'Gap Validation'!W72</f>
        <v>0</v>
      </c>
      <c r="N73" s="48">
        <f>'Gap Validation'!X72</f>
        <v>0</v>
      </c>
      <c r="O73" s="48">
        <f>'Gap Validation'!Y72</f>
        <v>0</v>
      </c>
      <c r="P73" s="48">
        <f>'Gap Validation'!Z72</f>
        <v>0</v>
      </c>
      <c r="Q73" s="48">
        <f>'Gap Validation'!AA72</f>
        <v>0</v>
      </c>
      <c r="R73" s="48">
        <f>'Gap Validation'!AB72</f>
        <v>0</v>
      </c>
      <c r="S73" s="48">
        <f>'Gap Validation'!AC72</f>
        <v>0</v>
      </c>
      <c r="T73" s="48">
        <f>'Gap Validation'!AD72</f>
        <v>0</v>
      </c>
      <c r="U73" s="48">
        <f>'Gap Validation'!AE72</f>
        <v>0</v>
      </c>
      <c r="V73" s="48">
        <f>'Gap Validation'!AF72</f>
        <v>0</v>
      </c>
      <c r="W73" s="48">
        <f>'Gap Validation'!AG72</f>
        <v>0</v>
      </c>
      <c r="X73" s="48">
        <f>'Gap Validation'!AH72</f>
        <v>0</v>
      </c>
      <c r="Y73" s="48">
        <f>'Gap Validation'!AI72</f>
        <v>0</v>
      </c>
      <c r="Z73" s="48">
        <f>'Gap Validation'!AJ72</f>
        <v>0</v>
      </c>
      <c r="AA73" s="48">
        <f>'Gap Validation'!AK72</f>
        <v>0</v>
      </c>
      <c r="AD73" s="61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3"/>
    </row>
    <row r="74" spans="2:87" x14ac:dyDescent="0.25">
      <c r="B74" s="48">
        <v>71</v>
      </c>
      <c r="C74" s="48">
        <f>'Gap Validation'!K73</f>
        <v>0</v>
      </c>
      <c r="D74" s="48">
        <f>'Gap Validation'!L73</f>
        <v>0</v>
      </c>
      <c r="E74" s="48">
        <f>'Gap Validation'!O73</f>
        <v>0</v>
      </c>
      <c r="F74" s="48">
        <f>'Gap Validation'!P73</f>
        <v>0</v>
      </c>
      <c r="G74" s="48">
        <f>'Gap Validation'!Q73</f>
        <v>0</v>
      </c>
      <c r="H74" s="48">
        <f>'Gap Validation'!R73</f>
        <v>0</v>
      </c>
      <c r="I74" s="48">
        <f>'Gap Validation'!S73</f>
        <v>0</v>
      </c>
      <c r="J74" s="48">
        <f>'Gap Validation'!T73</f>
        <v>0</v>
      </c>
      <c r="K74" s="48">
        <f>'Gap Validation'!U73</f>
        <v>0</v>
      </c>
      <c r="L74" s="48">
        <f>'Gap Validation'!V73</f>
        <v>0</v>
      </c>
      <c r="M74" s="48">
        <f>'Gap Validation'!W73</f>
        <v>0</v>
      </c>
      <c r="N74" s="48">
        <f>'Gap Validation'!X73</f>
        <v>0</v>
      </c>
      <c r="O74" s="48">
        <f>'Gap Validation'!Y73</f>
        <v>0</v>
      </c>
      <c r="P74" s="48">
        <f>'Gap Validation'!Z73</f>
        <v>0</v>
      </c>
      <c r="Q74" s="48">
        <f>'Gap Validation'!AA73</f>
        <v>0</v>
      </c>
      <c r="R74" s="48">
        <f>'Gap Validation'!AB73</f>
        <v>0</v>
      </c>
      <c r="S74" s="48">
        <f>'Gap Validation'!AC73</f>
        <v>0</v>
      </c>
      <c r="T74" s="48">
        <f>'Gap Validation'!AD73</f>
        <v>0</v>
      </c>
      <c r="U74" s="48">
        <f>'Gap Validation'!AE73</f>
        <v>0</v>
      </c>
      <c r="V74" s="48">
        <f>'Gap Validation'!AF73</f>
        <v>0</v>
      </c>
      <c r="W74" s="48">
        <f>'Gap Validation'!AG73</f>
        <v>0</v>
      </c>
      <c r="X74" s="48">
        <f>'Gap Validation'!AH73</f>
        <v>0</v>
      </c>
      <c r="Y74" s="48">
        <f>'Gap Validation'!AI73</f>
        <v>0</v>
      </c>
      <c r="Z74" s="48">
        <f>'Gap Validation'!AJ73</f>
        <v>0</v>
      </c>
      <c r="AA74" s="48">
        <f>'Gap Validation'!AK73</f>
        <v>0</v>
      </c>
      <c r="AD74" s="61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3"/>
    </row>
    <row r="75" spans="2:87" x14ac:dyDescent="0.25">
      <c r="B75" s="48">
        <v>72</v>
      </c>
      <c r="C75" s="48">
        <f>'Gap Validation'!K74</f>
        <v>0</v>
      </c>
      <c r="D75" s="48">
        <f>'Gap Validation'!L74</f>
        <v>0</v>
      </c>
      <c r="E75" s="48">
        <f>'Gap Validation'!O74</f>
        <v>0</v>
      </c>
      <c r="F75" s="48">
        <f>'Gap Validation'!P74</f>
        <v>0</v>
      </c>
      <c r="G75" s="48">
        <f>'Gap Validation'!Q74</f>
        <v>0</v>
      </c>
      <c r="H75" s="48">
        <f>'Gap Validation'!R74</f>
        <v>0</v>
      </c>
      <c r="I75" s="48">
        <f>'Gap Validation'!S74</f>
        <v>0</v>
      </c>
      <c r="J75" s="48">
        <f>'Gap Validation'!T74</f>
        <v>0</v>
      </c>
      <c r="K75" s="48">
        <f>'Gap Validation'!U74</f>
        <v>0</v>
      </c>
      <c r="L75" s="48">
        <f>'Gap Validation'!V74</f>
        <v>0</v>
      </c>
      <c r="M75" s="48">
        <f>'Gap Validation'!W74</f>
        <v>0</v>
      </c>
      <c r="N75" s="48">
        <f>'Gap Validation'!X74</f>
        <v>0</v>
      </c>
      <c r="O75" s="48">
        <f>'Gap Validation'!Y74</f>
        <v>0</v>
      </c>
      <c r="P75" s="48">
        <f>'Gap Validation'!Z74</f>
        <v>0</v>
      </c>
      <c r="Q75" s="48">
        <f>'Gap Validation'!AA74</f>
        <v>0</v>
      </c>
      <c r="R75" s="48">
        <f>'Gap Validation'!AB74</f>
        <v>0</v>
      </c>
      <c r="S75" s="48">
        <f>'Gap Validation'!AC74</f>
        <v>0</v>
      </c>
      <c r="T75" s="48">
        <f>'Gap Validation'!AD74</f>
        <v>0</v>
      </c>
      <c r="U75" s="48">
        <f>'Gap Validation'!AE74</f>
        <v>0</v>
      </c>
      <c r="V75" s="48">
        <f>'Gap Validation'!AF74</f>
        <v>0</v>
      </c>
      <c r="W75" s="48">
        <f>'Gap Validation'!AG74</f>
        <v>0</v>
      </c>
      <c r="X75" s="48">
        <f>'Gap Validation'!AH74</f>
        <v>0</v>
      </c>
      <c r="Y75" s="48">
        <f>'Gap Validation'!AI74</f>
        <v>0</v>
      </c>
      <c r="Z75" s="48">
        <f>'Gap Validation'!AJ74</f>
        <v>0</v>
      </c>
      <c r="AA75" s="48">
        <f>'Gap Validation'!AK74</f>
        <v>0</v>
      </c>
      <c r="AD75" s="61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3"/>
    </row>
    <row r="76" spans="2:87" x14ac:dyDescent="0.25">
      <c r="B76" s="48">
        <v>73</v>
      </c>
      <c r="C76" s="48">
        <f>'Gap Validation'!K75</f>
        <v>0</v>
      </c>
      <c r="D76" s="48">
        <f>'Gap Validation'!L75</f>
        <v>0</v>
      </c>
      <c r="E76" s="48">
        <f>'Gap Validation'!O75</f>
        <v>0</v>
      </c>
      <c r="F76" s="48">
        <f>'Gap Validation'!P75</f>
        <v>0</v>
      </c>
      <c r="G76" s="48">
        <f>'Gap Validation'!Q75</f>
        <v>0</v>
      </c>
      <c r="H76" s="48">
        <f>'Gap Validation'!R75</f>
        <v>0</v>
      </c>
      <c r="I76" s="48">
        <f>'Gap Validation'!S75</f>
        <v>0</v>
      </c>
      <c r="J76" s="48">
        <f>'Gap Validation'!T75</f>
        <v>0</v>
      </c>
      <c r="K76" s="48">
        <f>'Gap Validation'!U75</f>
        <v>0</v>
      </c>
      <c r="L76" s="48">
        <f>'Gap Validation'!V75</f>
        <v>0</v>
      </c>
      <c r="M76" s="48">
        <f>'Gap Validation'!W75</f>
        <v>0</v>
      </c>
      <c r="N76" s="48">
        <f>'Gap Validation'!X75</f>
        <v>0</v>
      </c>
      <c r="O76" s="48">
        <f>'Gap Validation'!Y75</f>
        <v>0</v>
      </c>
      <c r="P76" s="48">
        <f>'Gap Validation'!Z75</f>
        <v>0</v>
      </c>
      <c r="Q76" s="48">
        <f>'Gap Validation'!AA75</f>
        <v>0</v>
      </c>
      <c r="R76" s="48">
        <f>'Gap Validation'!AB75</f>
        <v>0</v>
      </c>
      <c r="S76" s="48">
        <f>'Gap Validation'!AC75</f>
        <v>0</v>
      </c>
      <c r="T76" s="48">
        <f>'Gap Validation'!AD75</f>
        <v>0</v>
      </c>
      <c r="U76" s="48">
        <f>'Gap Validation'!AE75</f>
        <v>0</v>
      </c>
      <c r="V76" s="48">
        <f>'Gap Validation'!AF75</f>
        <v>0</v>
      </c>
      <c r="W76" s="48">
        <f>'Gap Validation'!AG75</f>
        <v>0</v>
      </c>
      <c r="X76" s="48">
        <f>'Gap Validation'!AH75</f>
        <v>0</v>
      </c>
      <c r="Y76" s="48">
        <f>'Gap Validation'!AI75</f>
        <v>0</v>
      </c>
      <c r="Z76" s="48">
        <f>'Gap Validation'!AJ75</f>
        <v>0</v>
      </c>
      <c r="AA76" s="48">
        <f>'Gap Validation'!AK75</f>
        <v>0</v>
      </c>
      <c r="AD76" s="61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3"/>
    </row>
    <row r="77" spans="2:87" x14ac:dyDescent="0.25">
      <c r="B77" s="48">
        <v>74</v>
      </c>
      <c r="C77" s="48">
        <f>'Gap Validation'!K76</f>
        <v>0</v>
      </c>
      <c r="D77" s="48">
        <f>'Gap Validation'!L76</f>
        <v>0</v>
      </c>
      <c r="E77" s="48">
        <f>'Gap Validation'!O76</f>
        <v>0</v>
      </c>
      <c r="F77" s="48">
        <f>'Gap Validation'!P76</f>
        <v>0</v>
      </c>
      <c r="G77" s="48">
        <f>'Gap Validation'!Q76</f>
        <v>0</v>
      </c>
      <c r="H77" s="48">
        <f>'Gap Validation'!R76</f>
        <v>0</v>
      </c>
      <c r="I77" s="48">
        <f>'Gap Validation'!S76</f>
        <v>0</v>
      </c>
      <c r="J77" s="48">
        <f>'Gap Validation'!T76</f>
        <v>0</v>
      </c>
      <c r="K77" s="48">
        <f>'Gap Validation'!U76</f>
        <v>0</v>
      </c>
      <c r="L77" s="48">
        <f>'Gap Validation'!V76</f>
        <v>0</v>
      </c>
      <c r="M77" s="48">
        <f>'Gap Validation'!W76</f>
        <v>0</v>
      </c>
      <c r="N77" s="48">
        <f>'Gap Validation'!X76</f>
        <v>0</v>
      </c>
      <c r="O77" s="48">
        <f>'Gap Validation'!Y76</f>
        <v>0</v>
      </c>
      <c r="P77" s="48">
        <f>'Gap Validation'!Z76</f>
        <v>0</v>
      </c>
      <c r="Q77" s="48">
        <f>'Gap Validation'!AA76</f>
        <v>0</v>
      </c>
      <c r="R77" s="48">
        <f>'Gap Validation'!AB76</f>
        <v>0</v>
      </c>
      <c r="S77" s="48">
        <f>'Gap Validation'!AC76</f>
        <v>0</v>
      </c>
      <c r="T77" s="48">
        <f>'Gap Validation'!AD76</f>
        <v>0</v>
      </c>
      <c r="U77" s="48">
        <f>'Gap Validation'!AE76</f>
        <v>0</v>
      </c>
      <c r="V77" s="48">
        <f>'Gap Validation'!AF76</f>
        <v>0</v>
      </c>
      <c r="W77" s="48">
        <f>'Gap Validation'!AG76</f>
        <v>0</v>
      </c>
      <c r="X77" s="48">
        <f>'Gap Validation'!AH76</f>
        <v>0</v>
      </c>
      <c r="Y77" s="48">
        <f>'Gap Validation'!AI76</f>
        <v>0</v>
      </c>
      <c r="Z77" s="48">
        <f>'Gap Validation'!AJ76</f>
        <v>0</v>
      </c>
      <c r="AA77" s="48">
        <f>'Gap Validation'!AK76</f>
        <v>0</v>
      </c>
      <c r="AD77" s="61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3"/>
    </row>
    <row r="78" spans="2:87" x14ac:dyDescent="0.25">
      <c r="B78" s="48">
        <v>75</v>
      </c>
      <c r="C78" s="48">
        <f>'Gap Validation'!K77</f>
        <v>0</v>
      </c>
      <c r="D78" s="48">
        <f>'Gap Validation'!L77</f>
        <v>0</v>
      </c>
      <c r="E78" s="48">
        <f>'Gap Validation'!O77</f>
        <v>0</v>
      </c>
      <c r="F78" s="48">
        <f>'Gap Validation'!P77</f>
        <v>0</v>
      </c>
      <c r="G78" s="48">
        <f>'Gap Validation'!Q77</f>
        <v>0</v>
      </c>
      <c r="H78" s="48">
        <f>'Gap Validation'!R77</f>
        <v>0</v>
      </c>
      <c r="I78" s="48">
        <f>'Gap Validation'!S77</f>
        <v>0</v>
      </c>
      <c r="J78" s="48">
        <f>'Gap Validation'!T77</f>
        <v>0</v>
      </c>
      <c r="K78" s="48">
        <f>'Gap Validation'!U77</f>
        <v>0</v>
      </c>
      <c r="L78" s="48">
        <f>'Gap Validation'!V77</f>
        <v>0</v>
      </c>
      <c r="M78" s="48">
        <f>'Gap Validation'!W77</f>
        <v>0</v>
      </c>
      <c r="N78" s="48">
        <f>'Gap Validation'!X77</f>
        <v>0</v>
      </c>
      <c r="O78" s="48">
        <f>'Gap Validation'!Y77</f>
        <v>0</v>
      </c>
      <c r="P78" s="48">
        <f>'Gap Validation'!Z77</f>
        <v>0</v>
      </c>
      <c r="Q78" s="48">
        <f>'Gap Validation'!AA77</f>
        <v>0</v>
      </c>
      <c r="R78" s="48">
        <f>'Gap Validation'!AB77</f>
        <v>0</v>
      </c>
      <c r="S78" s="48">
        <f>'Gap Validation'!AC77</f>
        <v>0</v>
      </c>
      <c r="T78" s="48">
        <f>'Gap Validation'!AD77</f>
        <v>0</v>
      </c>
      <c r="U78" s="48">
        <f>'Gap Validation'!AE77</f>
        <v>0</v>
      </c>
      <c r="V78" s="48">
        <f>'Gap Validation'!AF77</f>
        <v>0</v>
      </c>
      <c r="W78" s="48">
        <f>'Gap Validation'!AG77</f>
        <v>0</v>
      </c>
      <c r="X78" s="48">
        <f>'Gap Validation'!AH77</f>
        <v>0</v>
      </c>
      <c r="Y78" s="48">
        <f>'Gap Validation'!AI77</f>
        <v>0</v>
      </c>
      <c r="Z78" s="48">
        <f>'Gap Validation'!AJ77</f>
        <v>0</v>
      </c>
      <c r="AA78" s="48">
        <f>'Gap Validation'!AK77</f>
        <v>0</v>
      </c>
      <c r="AD78" s="61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3"/>
    </row>
    <row r="79" spans="2:87" x14ac:dyDescent="0.25">
      <c r="B79" s="48">
        <v>76</v>
      </c>
      <c r="C79" s="48">
        <f>'Gap Validation'!K78</f>
        <v>0</v>
      </c>
      <c r="D79" s="48">
        <f>'Gap Validation'!L78</f>
        <v>0</v>
      </c>
      <c r="E79" s="48">
        <f>'Gap Validation'!O78</f>
        <v>0</v>
      </c>
      <c r="F79" s="48">
        <f>'Gap Validation'!P78</f>
        <v>0</v>
      </c>
      <c r="G79" s="48">
        <f>'Gap Validation'!Q78</f>
        <v>0</v>
      </c>
      <c r="H79" s="48">
        <f>'Gap Validation'!R78</f>
        <v>0</v>
      </c>
      <c r="I79" s="48">
        <f>'Gap Validation'!S78</f>
        <v>0</v>
      </c>
      <c r="J79" s="48">
        <f>'Gap Validation'!T78</f>
        <v>0</v>
      </c>
      <c r="K79" s="48">
        <f>'Gap Validation'!U78</f>
        <v>0</v>
      </c>
      <c r="L79" s="48">
        <f>'Gap Validation'!V78</f>
        <v>0</v>
      </c>
      <c r="M79" s="48">
        <f>'Gap Validation'!W78</f>
        <v>0</v>
      </c>
      <c r="N79" s="48">
        <f>'Gap Validation'!X78</f>
        <v>0</v>
      </c>
      <c r="O79" s="48">
        <f>'Gap Validation'!Y78</f>
        <v>0</v>
      </c>
      <c r="P79" s="48">
        <f>'Gap Validation'!Z78</f>
        <v>0</v>
      </c>
      <c r="Q79" s="48">
        <f>'Gap Validation'!AA78</f>
        <v>0</v>
      </c>
      <c r="R79" s="48">
        <f>'Gap Validation'!AB78</f>
        <v>0</v>
      </c>
      <c r="S79" s="48">
        <f>'Gap Validation'!AC78</f>
        <v>0</v>
      </c>
      <c r="T79" s="48">
        <f>'Gap Validation'!AD78</f>
        <v>0</v>
      </c>
      <c r="U79" s="48">
        <f>'Gap Validation'!AE78</f>
        <v>0</v>
      </c>
      <c r="V79" s="48">
        <f>'Gap Validation'!AF78</f>
        <v>0</v>
      </c>
      <c r="W79" s="48">
        <f>'Gap Validation'!AG78</f>
        <v>0</v>
      </c>
      <c r="X79" s="48">
        <f>'Gap Validation'!AH78</f>
        <v>0</v>
      </c>
      <c r="Y79" s="48">
        <f>'Gap Validation'!AI78</f>
        <v>0</v>
      </c>
      <c r="Z79" s="48">
        <f>'Gap Validation'!AJ78</f>
        <v>0</v>
      </c>
      <c r="AA79" s="48">
        <f>'Gap Validation'!AK78</f>
        <v>0</v>
      </c>
      <c r="AD79" s="61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3"/>
    </row>
    <row r="80" spans="2:87" x14ac:dyDescent="0.25">
      <c r="B80" s="48">
        <v>77</v>
      </c>
      <c r="C80" s="48">
        <f>'Gap Validation'!K79</f>
        <v>0</v>
      </c>
      <c r="D80" s="48">
        <f>'Gap Validation'!L79</f>
        <v>0</v>
      </c>
      <c r="E80" s="48">
        <f>'Gap Validation'!O79</f>
        <v>0</v>
      </c>
      <c r="F80" s="48">
        <f>'Gap Validation'!P79</f>
        <v>0</v>
      </c>
      <c r="G80" s="48">
        <f>'Gap Validation'!Q79</f>
        <v>0</v>
      </c>
      <c r="H80" s="48">
        <f>'Gap Validation'!R79</f>
        <v>0</v>
      </c>
      <c r="I80" s="48">
        <f>'Gap Validation'!S79</f>
        <v>0</v>
      </c>
      <c r="J80" s="48">
        <f>'Gap Validation'!T79</f>
        <v>0</v>
      </c>
      <c r="K80" s="48">
        <f>'Gap Validation'!U79</f>
        <v>0</v>
      </c>
      <c r="L80" s="48">
        <f>'Gap Validation'!V79</f>
        <v>0</v>
      </c>
      <c r="M80" s="48">
        <f>'Gap Validation'!W79</f>
        <v>0</v>
      </c>
      <c r="N80" s="48">
        <f>'Gap Validation'!X79</f>
        <v>0</v>
      </c>
      <c r="O80" s="48">
        <f>'Gap Validation'!Y79</f>
        <v>0</v>
      </c>
      <c r="P80" s="48">
        <f>'Gap Validation'!Z79</f>
        <v>0</v>
      </c>
      <c r="Q80" s="48">
        <f>'Gap Validation'!AA79</f>
        <v>0</v>
      </c>
      <c r="R80" s="48">
        <f>'Gap Validation'!AB79</f>
        <v>0</v>
      </c>
      <c r="S80" s="48">
        <f>'Gap Validation'!AC79</f>
        <v>0</v>
      </c>
      <c r="T80" s="48">
        <f>'Gap Validation'!AD79</f>
        <v>0</v>
      </c>
      <c r="U80" s="48">
        <f>'Gap Validation'!AE79</f>
        <v>0</v>
      </c>
      <c r="V80" s="48">
        <f>'Gap Validation'!AF79</f>
        <v>0</v>
      </c>
      <c r="W80" s="48">
        <f>'Gap Validation'!AG79</f>
        <v>0</v>
      </c>
      <c r="X80" s="48">
        <f>'Gap Validation'!AH79</f>
        <v>0</v>
      </c>
      <c r="Y80" s="48">
        <f>'Gap Validation'!AI79</f>
        <v>0</v>
      </c>
      <c r="Z80" s="48">
        <f>'Gap Validation'!AJ79</f>
        <v>0</v>
      </c>
      <c r="AA80" s="48">
        <f>'Gap Validation'!AK79</f>
        <v>0</v>
      </c>
      <c r="AD80" s="61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3"/>
    </row>
    <row r="81" spans="2:87" x14ac:dyDescent="0.25">
      <c r="B81" s="48">
        <v>78</v>
      </c>
      <c r="C81" s="48">
        <f>'Gap Validation'!K80</f>
        <v>0</v>
      </c>
      <c r="D81" s="48">
        <f>'Gap Validation'!L80</f>
        <v>0</v>
      </c>
      <c r="E81" s="48">
        <f>'Gap Validation'!O80</f>
        <v>0</v>
      </c>
      <c r="F81" s="48">
        <f>'Gap Validation'!P80</f>
        <v>0</v>
      </c>
      <c r="G81" s="48">
        <f>'Gap Validation'!Q80</f>
        <v>0</v>
      </c>
      <c r="H81" s="48">
        <f>'Gap Validation'!R80</f>
        <v>0</v>
      </c>
      <c r="I81" s="48">
        <f>'Gap Validation'!S80</f>
        <v>0</v>
      </c>
      <c r="J81" s="48">
        <f>'Gap Validation'!T80</f>
        <v>0</v>
      </c>
      <c r="K81" s="48">
        <f>'Gap Validation'!U80</f>
        <v>0</v>
      </c>
      <c r="L81" s="48">
        <f>'Gap Validation'!V80</f>
        <v>0</v>
      </c>
      <c r="M81" s="48">
        <f>'Gap Validation'!W80</f>
        <v>0</v>
      </c>
      <c r="N81" s="48">
        <f>'Gap Validation'!X80</f>
        <v>0</v>
      </c>
      <c r="O81" s="48">
        <f>'Gap Validation'!Y80</f>
        <v>0</v>
      </c>
      <c r="P81" s="48">
        <f>'Gap Validation'!Z80</f>
        <v>0</v>
      </c>
      <c r="Q81" s="48">
        <f>'Gap Validation'!AA80</f>
        <v>0</v>
      </c>
      <c r="R81" s="48">
        <f>'Gap Validation'!AB80</f>
        <v>0</v>
      </c>
      <c r="S81" s="48">
        <f>'Gap Validation'!AC80</f>
        <v>0</v>
      </c>
      <c r="T81" s="48">
        <f>'Gap Validation'!AD80</f>
        <v>0</v>
      </c>
      <c r="U81" s="48">
        <f>'Gap Validation'!AE80</f>
        <v>0</v>
      </c>
      <c r="V81" s="48">
        <f>'Gap Validation'!AF80</f>
        <v>0</v>
      </c>
      <c r="W81" s="48">
        <f>'Gap Validation'!AG80</f>
        <v>0</v>
      </c>
      <c r="X81" s="48">
        <f>'Gap Validation'!AH80</f>
        <v>0</v>
      </c>
      <c r="Y81" s="48">
        <f>'Gap Validation'!AI80</f>
        <v>0</v>
      </c>
      <c r="Z81" s="48">
        <f>'Gap Validation'!AJ80</f>
        <v>0</v>
      </c>
      <c r="AA81" s="48">
        <f>'Gap Validation'!AK80</f>
        <v>0</v>
      </c>
      <c r="AD81" s="61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3"/>
    </row>
    <row r="82" spans="2:87" x14ac:dyDescent="0.25">
      <c r="B82" s="48">
        <v>79</v>
      </c>
      <c r="C82" s="48">
        <f>'Gap Validation'!K81</f>
        <v>0</v>
      </c>
      <c r="D82" s="48">
        <f>'Gap Validation'!L81</f>
        <v>0</v>
      </c>
      <c r="E82" s="48">
        <f>'Gap Validation'!O81</f>
        <v>0</v>
      </c>
      <c r="F82" s="48">
        <f>'Gap Validation'!P81</f>
        <v>0</v>
      </c>
      <c r="G82" s="48">
        <f>'Gap Validation'!Q81</f>
        <v>0</v>
      </c>
      <c r="H82" s="48">
        <f>'Gap Validation'!R81</f>
        <v>0</v>
      </c>
      <c r="I82" s="48">
        <f>'Gap Validation'!S81</f>
        <v>0</v>
      </c>
      <c r="J82" s="48">
        <f>'Gap Validation'!T81</f>
        <v>0</v>
      </c>
      <c r="K82" s="48">
        <f>'Gap Validation'!U81</f>
        <v>0</v>
      </c>
      <c r="L82" s="48">
        <f>'Gap Validation'!V81</f>
        <v>0</v>
      </c>
      <c r="M82" s="48">
        <f>'Gap Validation'!W81</f>
        <v>0</v>
      </c>
      <c r="N82" s="48">
        <f>'Gap Validation'!X81</f>
        <v>0</v>
      </c>
      <c r="O82" s="48">
        <f>'Gap Validation'!Y81</f>
        <v>0</v>
      </c>
      <c r="P82" s="48">
        <f>'Gap Validation'!Z81</f>
        <v>0</v>
      </c>
      <c r="Q82" s="48">
        <f>'Gap Validation'!AA81</f>
        <v>0</v>
      </c>
      <c r="R82" s="48">
        <f>'Gap Validation'!AB81</f>
        <v>0</v>
      </c>
      <c r="S82" s="48">
        <f>'Gap Validation'!AC81</f>
        <v>0</v>
      </c>
      <c r="T82" s="48">
        <f>'Gap Validation'!AD81</f>
        <v>0</v>
      </c>
      <c r="U82" s="48">
        <f>'Gap Validation'!AE81</f>
        <v>0</v>
      </c>
      <c r="V82" s="48">
        <f>'Gap Validation'!AF81</f>
        <v>0</v>
      </c>
      <c r="W82" s="48">
        <f>'Gap Validation'!AG81</f>
        <v>0</v>
      </c>
      <c r="X82" s="48">
        <f>'Gap Validation'!AH81</f>
        <v>0</v>
      </c>
      <c r="Y82" s="48">
        <f>'Gap Validation'!AI81</f>
        <v>0</v>
      </c>
      <c r="Z82" s="48">
        <f>'Gap Validation'!AJ81</f>
        <v>0</v>
      </c>
      <c r="AA82" s="48">
        <f>'Gap Validation'!AK81</f>
        <v>0</v>
      </c>
      <c r="AD82" s="61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3"/>
    </row>
    <row r="83" spans="2:87" x14ac:dyDescent="0.25">
      <c r="B83" s="48">
        <v>80</v>
      </c>
      <c r="C83" s="48">
        <f>'Gap Validation'!K82</f>
        <v>0</v>
      </c>
      <c r="D83" s="48">
        <f>'Gap Validation'!L82</f>
        <v>0</v>
      </c>
      <c r="E83" s="48">
        <f>'Gap Validation'!O82</f>
        <v>0</v>
      </c>
      <c r="F83" s="48">
        <f>'Gap Validation'!P82</f>
        <v>0</v>
      </c>
      <c r="G83" s="48">
        <f>'Gap Validation'!Q82</f>
        <v>0</v>
      </c>
      <c r="H83" s="48">
        <f>'Gap Validation'!R82</f>
        <v>0</v>
      </c>
      <c r="I83" s="48">
        <f>'Gap Validation'!S82</f>
        <v>0</v>
      </c>
      <c r="J83" s="48">
        <f>'Gap Validation'!T82</f>
        <v>0</v>
      </c>
      <c r="K83" s="48">
        <f>'Gap Validation'!U82</f>
        <v>0</v>
      </c>
      <c r="L83" s="48">
        <f>'Gap Validation'!V82</f>
        <v>0</v>
      </c>
      <c r="M83" s="48">
        <f>'Gap Validation'!W82</f>
        <v>0</v>
      </c>
      <c r="N83" s="48">
        <f>'Gap Validation'!X82</f>
        <v>0</v>
      </c>
      <c r="O83" s="48">
        <f>'Gap Validation'!Y82</f>
        <v>0</v>
      </c>
      <c r="P83" s="48">
        <f>'Gap Validation'!Z82</f>
        <v>0</v>
      </c>
      <c r="Q83" s="48">
        <f>'Gap Validation'!AA82</f>
        <v>0</v>
      </c>
      <c r="R83" s="48">
        <f>'Gap Validation'!AB82</f>
        <v>0</v>
      </c>
      <c r="S83" s="48">
        <f>'Gap Validation'!AC82</f>
        <v>0</v>
      </c>
      <c r="T83" s="48">
        <f>'Gap Validation'!AD82</f>
        <v>0</v>
      </c>
      <c r="U83" s="48">
        <f>'Gap Validation'!AE82</f>
        <v>0</v>
      </c>
      <c r="V83" s="48">
        <f>'Gap Validation'!AF82</f>
        <v>0</v>
      </c>
      <c r="W83" s="48">
        <f>'Gap Validation'!AG82</f>
        <v>0</v>
      </c>
      <c r="X83" s="48">
        <f>'Gap Validation'!AH82</f>
        <v>0</v>
      </c>
      <c r="Y83" s="48">
        <f>'Gap Validation'!AI82</f>
        <v>0</v>
      </c>
      <c r="Z83" s="48">
        <f>'Gap Validation'!AJ82</f>
        <v>0</v>
      </c>
      <c r="AA83" s="48">
        <f>'Gap Validation'!AK82</f>
        <v>0</v>
      </c>
      <c r="AD83" s="61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3"/>
    </row>
    <row r="84" spans="2:87" x14ac:dyDescent="0.25">
      <c r="B84" s="48">
        <v>81</v>
      </c>
      <c r="C84" s="48">
        <f>'Gap Validation'!K83</f>
        <v>0</v>
      </c>
      <c r="D84" s="48">
        <f>'Gap Validation'!L83</f>
        <v>0</v>
      </c>
      <c r="E84" s="48">
        <f>'Gap Validation'!O83</f>
        <v>0</v>
      </c>
      <c r="F84" s="48">
        <f>'Gap Validation'!P83</f>
        <v>0</v>
      </c>
      <c r="G84" s="48">
        <f>'Gap Validation'!Q83</f>
        <v>0</v>
      </c>
      <c r="H84" s="48">
        <f>'Gap Validation'!R83</f>
        <v>0</v>
      </c>
      <c r="I84" s="48">
        <f>'Gap Validation'!S83</f>
        <v>0</v>
      </c>
      <c r="J84" s="48">
        <f>'Gap Validation'!T83</f>
        <v>0</v>
      </c>
      <c r="K84" s="48">
        <f>'Gap Validation'!U83</f>
        <v>0</v>
      </c>
      <c r="L84" s="48">
        <f>'Gap Validation'!V83</f>
        <v>0</v>
      </c>
      <c r="M84" s="48">
        <f>'Gap Validation'!W83</f>
        <v>0</v>
      </c>
      <c r="N84" s="48">
        <f>'Gap Validation'!X83</f>
        <v>0</v>
      </c>
      <c r="O84" s="48">
        <f>'Gap Validation'!Y83</f>
        <v>0</v>
      </c>
      <c r="P84" s="48">
        <f>'Gap Validation'!Z83</f>
        <v>0</v>
      </c>
      <c r="Q84" s="48">
        <f>'Gap Validation'!AA83</f>
        <v>0</v>
      </c>
      <c r="R84" s="48">
        <f>'Gap Validation'!AB83</f>
        <v>0</v>
      </c>
      <c r="S84" s="48">
        <f>'Gap Validation'!AC83</f>
        <v>0</v>
      </c>
      <c r="T84" s="48">
        <f>'Gap Validation'!AD83</f>
        <v>0</v>
      </c>
      <c r="U84" s="48">
        <f>'Gap Validation'!AE83</f>
        <v>0</v>
      </c>
      <c r="V84" s="48">
        <f>'Gap Validation'!AF83</f>
        <v>0</v>
      </c>
      <c r="W84" s="48">
        <f>'Gap Validation'!AG83</f>
        <v>0</v>
      </c>
      <c r="X84" s="48">
        <f>'Gap Validation'!AH83</f>
        <v>0</v>
      </c>
      <c r="Y84" s="48">
        <f>'Gap Validation'!AI83</f>
        <v>0</v>
      </c>
      <c r="Z84" s="48">
        <f>'Gap Validation'!AJ83</f>
        <v>0</v>
      </c>
      <c r="AA84" s="48">
        <f>'Gap Validation'!AK83</f>
        <v>0</v>
      </c>
      <c r="AD84" s="61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3"/>
    </row>
    <row r="85" spans="2:87" x14ac:dyDescent="0.25">
      <c r="B85" s="48">
        <v>82</v>
      </c>
      <c r="C85" s="48">
        <f>'Gap Validation'!K84</f>
        <v>0</v>
      </c>
      <c r="D85" s="48">
        <f>'Gap Validation'!L84</f>
        <v>0</v>
      </c>
      <c r="E85" s="48">
        <f>'Gap Validation'!O84</f>
        <v>0</v>
      </c>
      <c r="F85" s="48">
        <f>'Gap Validation'!P84</f>
        <v>0</v>
      </c>
      <c r="G85" s="48">
        <f>'Gap Validation'!Q84</f>
        <v>0</v>
      </c>
      <c r="H85" s="48">
        <f>'Gap Validation'!R84</f>
        <v>0</v>
      </c>
      <c r="I85" s="48">
        <f>'Gap Validation'!S84</f>
        <v>0</v>
      </c>
      <c r="J85" s="48">
        <f>'Gap Validation'!T84</f>
        <v>0</v>
      </c>
      <c r="K85" s="48">
        <f>'Gap Validation'!U84</f>
        <v>0</v>
      </c>
      <c r="L85" s="48">
        <f>'Gap Validation'!V84</f>
        <v>0</v>
      </c>
      <c r="M85" s="48">
        <f>'Gap Validation'!W84</f>
        <v>0</v>
      </c>
      <c r="N85" s="48">
        <f>'Gap Validation'!X84</f>
        <v>0</v>
      </c>
      <c r="O85" s="48">
        <f>'Gap Validation'!Y84</f>
        <v>0</v>
      </c>
      <c r="P85" s="48">
        <f>'Gap Validation'!Z84</f>
        <v>0</v>
      </c>
      <c r="Q85" s="48">
        <f>'Gap Validation'!AA84</f>
        <v>0</v>
      </c>
      <c r="R85" s="48">
        <f>'Gap Validation'!AB84</f>
        <v>0</v>
      </c>
      <c r="S85" s="48">
        <f>'Gap Validation'!AC84</f>
        <v>0</v>
      </c>
      <c r="T85" s="48">
        <f>'Gap Validation'!AD84</f>
        <v>0</v>
      </c>
      <c r="U85" s="48">
        <f>'Gap Validation'!AE84</f>
        <v>0</v>
      </c>
      <c r="V85" s="48">
        <f>'Gap Validation'!AF84</f>
        <v>0</v>
      </c>
      <c r="W85" s="48">
        <f>'Gap Validation'!AG84</f>
        <v>0</v>
      </c>
      <c r="X85" s="48">
        <f>'Gap Validation'!AH84</f>
        <v>0</v>
      </c>
      <c r="Y85" s="48">
        <f>'Gap Validation'!AI84</f>
        <v>0</v>
      </c>
      <c r="Z85" s="48">
        <f>'Gap Validation'!AJ84</f>
        <v>0</v>
      </c>
      <c r="AA85" s="48">
        <f>'Gap Validation'!AK84</f>
        <v>0</v>
      </c>
      <c r="AD85" s="61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3"/>
    </row>
    <row r="86" spans="2:87" x14ac:dyDescent="0.25">
      <c r="B86" s="48">
        <v>83</v>
      </c>
      <c r="C86" s="48">
        <f>'Gap Validation'!K85</f>
        <v>0</v>
      </c>
      <c r="D86" s="48">
        <f>'Gap Validation'!L85</f>
        <v>0</v>
      </c>
      <c r="E86" s="48">
        <f>'Gap Validation'!O85</f>
        <v>0</v>
      </c>
      <c r="F86" s="48">
        <f>'Gap Validation'!P85</f>
        <v>0</v>
      </c>
      <c r="G86" s="48">
        <f>'Gap Validation'!Q85</f>
        <v>0</v>
      </c>
      <c r="H86" s="48">
        <f>'Gap Validation'!R85</f>
        <v>0</v>
      </c>
      <c r="I86" s="48">
        <f>'Gap Validation'!S85</f>
        <v>0</v>
      </c>
      <c r="J86" s="48">
        <f>'Gap Validation'!T85</f>
        <v>0</v>
      </c>
      <c r="K86" s="48">
        <f>'Gap Validation'!U85</f>
        <v>0</v>
      </c>
      <c r="L86" s="48">
        <f>'Gap Validation'!V85</f>
        <v>0</v>
      </c>
      <c r="M86" s="48">
        <f>'Gap Validation'!W85</f>
        <v>0</v>
      </c>
      <c r="N86" s="48">
        <f>'Gap Validation'!X85</f>
        <v>0</v>
      </c>
      <c r="O86" s="48">
        <f>'Gap Validation'!Y85</f>
        <v>0</v>
      </c>
      <c r="P86" s="48">
        <f>'Gap Validation'!Z85</f>
        <v>0</v>
      </c>
      <c r="Q86" s="48">
        <f>'Gap Validation'!AA85</f>
        <v>0</v>
      </c>
      <c r="R86" s="48">
        <f>'Gap Validation'!AB85</f>
        <v>0</v>
      </c>
      <c r="S86" s="48">
        <f>'Gap Validation'!AC85</f>
        <v>0</v>
      </c>
      <c r="T86" s="48">
        <f>'Gap Validation'!AD85</f>
        <v>0</v>
      </c>
      <c r="U86" s="48">
        <f>'Gap Validation'!AE85</f>
        <v>0</v>
      </c>
      <c r="V86" s="48">
        <f>'Gap Validation'!AF85</f>
        <v>0</v>
      </c>
      <c r="W86" s="48">
        <f>'Gap Validation'!AG85</f>
        <v>0</v>
      </c>
      <c r="X86" s="48">
        <f>'Gap Validation'!AH85</f>
        <v>0</v>
      </c>
      <c r="Y86" s="48">
        <f>'Gap Validation'!AI85</f>
        <v>0</v>
      </c>
      <c r="Z86" s="48">
        <f>'Gap Validation'!AJ85</f>
        <v>0</v>
      </c>
      <c r="AA86" s="48">
        <f>'Gap Validation'!AK85</f>
        <v>0</v>
      </c>
      <c r="AD86" s="61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3"/>
    </row>
    <row r="87" spans="2:87" x14ac:dyDescent="0.25">
      <c r="B87" s="48">
        <v>84</v>
      </c>
      <c r="C87" s="48">
        <f>'Gap Validation'!K86</f>
        <v>0</v>
      </c>
      <c r="D87" s="48">
        <f>'Gap Validation'!L86</f>
        <v>0</v>
      </c>
      <c r="E87" s="48">
        <f>'Gap Validation'!O86</f>
        <v>0</v>
      </c>
      <c r="F87" s="48">
        <f>'Gap Validation'!P86</f>
        <v>0</v>
      </c>
      <c r="G87" s="48">
        <f>'Gap Validation'!Q86</f>
        <v>0</v>
      </c>
      <c r="H87" s="48">
        <f>'Gap Validation'!R86</f>
        <v>0</v>
      </c>
      <c r="I87" s="48">
        <f>'Gap Validation'!S86</f>
        <v>0</v>
      </c>
      <c r="J87" s="48">
        <f>'Gap Validation'!T86</f>
        <v>0</v>
      </c>
      <c r="K87" s="48">
        <f>'Gap Validation'!U86</f>
        <v>0</v>
      </c>
      <c r="L87" s="48">
        <f>'Gap Validation'!V86</f>
        <v>0</v>
      </c>
      <c r="M87" s="48">
        <f>'Gap Validation'!W86</f>
        <v>0</v>
      </c>
      <c r="N87" s="48">
        <f>'Gap Validation'!X86</f>
        <v>0</v>
      </c>
      <c r="O87" s="48">
        <f>'Gap Validation'!Y86</f>
        <v>0</v>
      </c>
      <c r="P87" s="48">
        <f>'Gap Validation'!Z86</f>
        <v>0</v>
      </c>
      <c r="Q87" s="48">
        <f>'Gap Validation'!AA86</f>
        <v>0</v>
      </c>
      <c r="R87" s="48">
        <f>'Gap Validation'!AB86</f>
        <v>0</v>
      </c>
      <c r="S87" s="48">
        <f>'Gap Validation'!AC86</f>
        <v>0</v>
      </c>
      <c r="T87" s="48">
        <f>'Gap Validation'!AD86</f>
        <v>0</v>
      </c>
      <c r="U87" s="48">
        <f>'Gap Validation'!AE86</f>
        <v>0</v>
      </c>
      <c r="V87" s="48">
        <f>'Gap Validation'!AF86</f>
        <v>0</v>
      </c>
      <c r="W87" s="48">
        <f>'Gap Validation'!AG86</f>
        <v>0</v>
      </c>
      <c r="X87" s="48">
        <f>'Gap Validation'!AH86</f>
        <v>0</v>
      </c>
      <c r="Y87" s="48">
        <f>'Gap Validation'!AI86</f>
        <v>0</v>
      </c>
      <c r="Z87" s="48">
        <f>'Gap Validation'!AJ86</f>
        <v>0</v>
      </c>
      <c r="AA87" s="48">
        <f>'Gap Validation'!AK86</f>
        <v>0</v>
      </c>
      <c r="AD87" s="61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3"/>
    </row>
    <row r="88" spans="2:87" x14ac:dyDescent="0.25">
      <c r="B88" s="48">
        <v>85</v>
      </c>
      <c r="C88" s="48">
        <f>'Gap Validation'!K87</f>
        <v>0</v>
      </c>
      <c r="D88" s="48">
        <f>'Gap Validation'!L87</f>
        <v>0</v>
      </c>
      <c r="E88" s="48">
        <f>'Gap Validation'!O87</f>
        <v>0</v>
      </c>
      <c r="F88" s="48">
        <f>'Gap Validation'!P87</f>
        <v>0</v>
      </c>
      <c r="G88" s="48">
        <f>'Gap Validation'!Q87</f>
        <v>0</v>
      </c>
      <c r="H88" s="48">
        <f>'Gap Validation'!R87</f>
        <v>0</v>
      </c>
      <c r="I88" s="48">
        <f>'Gap Validation'!S87</f>
        <v>0</v>
      </c>
      <c r="J88" s="48">
        <f>'Gap Validation'!T87</f>
        <v>0</v>
      </c>
      <c r="K88" s="48">
        <f>'Gap Validation'!U87</f>
        <v>0</v>
      </c>
      <c r="L88" s="48">
        <f>'Gap Validation'!V87</f>
        <v>0</v>
      </c>
      <c r="M88" s="48">
        <f>'Gap Validation'!W87</f>
        <v>0</v>
      </c>
      <c r="N88" s="48">
        <f>'Gap Validation'!X87</f>
        <v>0</v>
      </c>
      <c r="O88" s="48">
        <f>'Gap Validation'!Y87</f>
        <v>0</v>
      </c>
      <c r="P88" s="48">
        <f>'Gap Validation'!Z87</f>
        <v>0</v>
      </c>
      <c r="Q88" s="48">
        <f>'Gap Validation'!AA87</f>
        <v>0</v>
      </c>
      <c r="R88" s="48">
        <f>'Gap Validation'!AB87</f>
        <v>0</v>
      </c>
      <c r="S88" s="48">
        <f>'Gap Validation'!AC87</f>
        <v>0</v>
      </c>
      <c r="T88" s="48">
        <f>'Gap Validation'!AD87</f>
        <v>0</v>
      </c>
      <c r="U88" s="48">
        <f>'Gap Validation'!AE87</f>
        <v>0</v>
      </c>
      <c r="V88" s="48">
        <f>'Gap Validation'!AF87</f>
        <v>0</v>
      </c>
      <c r="W88" s="48">
        <f>'Gap Validation'!AG87</f>
        <v>0</v>
      </c>
      <c r="X88" s="48">
        <f>'Gap Validation'!AH87</f>
        <v>0</v>
      </c>
      <c r="Y88" s="48">
        <f>'Gap Validation'!AI87</f>
        <v>0</v>
      </c>
      <c r="Z88" s="48">
        <f>'Gap Validation'!AJ87</f>
        <v>0</v>
      </c>
      <c r="AA88" s="48">
        <f>'Gap Validation'!AK87</f>
        <v>0</v>
      </c>
      <c r="AD88" s="61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3"/>
    </row>
    <row r="89" spans="2:87" x14ac:dyDescent="0.25">
      <c r="B89" s="48">
        <v>86</v>
      </c>
      <c r="C89" s="48">
        <f>'Gap Validation'!K88</f>
        <v>0</v>
      </c>
      <c r="D89" s="48">
        <f>'Gap Validation'!L88</f>
        <v>0</v>
      </c>
      <c r="E89" s="48">
        <f>'Gap Validation'!O88</f>
        <v>0</v>
      </c>
      <c r="F89" s="48">
        <f>'Gap Validation'!P88</f>
        <v>0</v>
      </c>
      <c r="G89" s="48">
        <f>'Gap Validation'!Q88</f>
        <v>0</v>
      </c>
      <c r="H89" s="48">
        <f>'Gap Validation'!R88</f>
        <v>0</v>
      </c>
      <c r="I89" s="48">
        <f>'Gap Validation'!S88</f>
        <v>0</v>
      </c>
      <c r="J89" s="48">
        <f>'Gap Validation'!T88</f>
        <v>0</v>
      </c>
      <c r="K89" s="48">
        <f>'Gap Validation'!U88</f>
        <v>0</v>
      </c>
      <c r="L89" s="48">
        <f>'Gap Validation'!V88</f>
        <v>0</v>
      </c>
      <c r="M89" s="48">
        <f>'Gap Validation'!W88</f>
        <v>0</v>
      </c>
      <c r="N89" s="48">
        <f>'Gap Validation'!X88</f>
        <v>0</v>
      </c>
      <c r="O89" s="48">
        <f>'Gap Validation'!Y88</f>
        <v>0</v>
      </c>
      <c r="P89" s="48">
        <f>'Gap Validation'!Z88</f>
        <v>0</v>
      </c>
      <c r="Q89" s="48">
        <f>'Gap Validation'!AA88</f>
        <v>0</v>
      </c>
      <c r="R89" s="48">
        <f>'Gap Validation'!AB88</f>
        <v>0</v>
      </c>
      <c r="S89" s="48">
        <f>'Gap Validation'!AC88</f>
        <v>0</v>
      </c>
      <c r="T89" s="48">
        <f>'Gap Validation'!AD88</f>
        <v>0</v>
      </c>
      <c r="U89" s="48">
        <f>'Gap Validation'!AE88</f>
        <v>0</v>
      </c>
      <c r="V89" s="48">
        <f>'Gap Validation'!AF88</f>
        <v>0</v>
      </c>
      <c r="W89" s="48">
        <f>'Gap Validation'!AG88</f>
        <v>0</v>
      </c>
      <c r="X89" s="48">
        <f>'Gap Validation'!AH88</f>
        <v>0</v>
      </c>
      <c r="Y89" s="48">
        <f>'Gap Validation'!AI88</f>
        <v>0</v>
      </c>
      <c r="Z89" s="48">
        <f>'Gap Validation'!AJ88</f>
        <v>0</v>
      </c>
      <c r="AA89" s="48">
        <f>'Gap Validation'!AK88</f>
        <v>0</v>
      </c>
      <c r="AD89" s="61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3"/>
    </row>
    <row r="90" spans="2:87" x14ac:dyDescent="0.25">
      <c r="B90" s="48">
        <v>87</v>
      </c>
      <c r="C90" s="48">
        <f>'Gap Validation'!K89</f>
        <v>0</v>
      </c>
      <c r="D90" s="48">
        <f>'Gap Validation'!L89</f>
        <v>0</v>
      </c>
      <c r="E90" s="48">
        <f>'Gap Validation'!O89</f>
        <v>0</v>
      </c>
      <c r="F90" s="48">
        <f>'Gap Validation'!P89</f>
        <v>0</v>
      </c>
      <c r="G90" s="48">
        <f>'Gap Validation'!Q89</f>
        <v>0</v>
      </c>
      <c r="H90" s="48">
        <f>'Gap Validation'!R89</f>
        <v>0</v>
      </c>
      <c r="I90" s="48">
        <f>'Gap Validation'!S89</f>
        <v>0</v>
      </c>
      <c r="J90" s="48">
        <f>'Gap Validation'!T89</f>
        <v>0</v>
      </c>
      <c r="K90" s="48">
        <f>'Gap Validation'!U89</f>
        <v>0</v>
      </c>
      <c r="L90" s="48">
        <f>'Gap Validation'!V89</f>
        <v>0</v>
      </c>
      <c r="M90" s="48">
        <f>'Gap Validation'!W89</f>
        <v>0</v>
      </c>
      <c r="N90" s="48">
        <f>'Gap Validation'!X89</f>
        <v>0</v>
      </c>
      <c r="O90" s="48">
        <f>'Gap Validation'!Y89</f>
        <v>0</v>
      </c>
      <c r="P90" s="48">
        <f>'Gap Validation'!Z89</f>
        <v>0</v>
      </c>
      <c r="Q90" s="48">
        <f>'Gap Validation'!AA89</f>
        <v>0</v>
      </c>
      <c r="R90" s="48">
        <f>'Gap Validation'!AB89</f>
        <v>0</v>
      </c>
      <c r="S90" s="48">
        <f>'Gap Validation'!AC89</f>
        <v>0</v>
      </c>
      <c r="T90" s="48">
        <f>'Gap Validation'!AD89</f>
        <v>0</v>
      </c>
      <c r="U90" s="48">
        <f>'Gap Validation'!AE89</f>
        <v>0</v>
      </c>
      <c r="V90" s="48">
        <f>'Gap Validation'!AF89</f>
        <v>0</v>
      </c>
      <c r="W90" s="48">
        <f>'Gap Validation'!AG89</f>
        <v>0</v>
      </c>
      <c r="X90" s="48">
        <f>'Gap Validation'!AH89</f>
        <v>0</v>
      </c>
      <c r="Y90" s="48">
        <f>'Gap Validation'!AI89</f>
        <v>0</v>
      </c>
      <c r="Z90" s="48">
        <f>'Gap Validation'!AJ89</f>
        <v>0</v>
      </c>
      <c r="AA90" s="48">
        <f>'Gap Validation'!AK89</f>
        <v>0</v>
      </c>
      <c r="AD90" s="61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3"/>
    </row>
    <row r="91" spans="2:87" x14ac:dyDescent="0.25">
      <c r="B91" s="48">
        <v>88</v>
      </c>
      <c r="C91" s="48">
        <f>'Gap Validation'!K90</f>
        <v>0</v>
      </c>
      <c r="D91" s="48">
        <f>'Gap Validation'!L90</f>
        <v>0</v>
      </c>
      <c r="E91" s="48">
        <f>'Gap Validation'!O90</f>
        <v>0</v>
      </c>
      <c r="F91" s="48">
        <f>'Gap Validation'!P90</f>
        <v>0</v>
      </c>
      <c r="G91" s="48">
        <f>'Gap Validation'!Q90</f>
        <v>0</v>
      </c>
      <c r="H91" s="48">
        <f>'Gap Validation'!R90</f>
        <v>0</v>
      </c>
      <c r="I91" s="48">
        <f>'Gap Validation'!S90</f>
        <v>0</v>
      </c>
      <c r="J91" s="48">
        <f>'Gap Validation'!T90</f>
        <v>0</v>
      </c>
      <c r="K91" s="48">
        <f>'Gap Validation'!U90</f>
        <v>0</v>
      </c>
      <c r="L91" s="48">
        <f>'Gap Validation'!V90</f>
        <v>0</v>
      </c>
      <c r="M91" s="48">
        <f>'Gap Validation'!W90</f>
        <v>0</v>
      </c>
      <c r="N91" s="48">
        <f>'Gap Validation'!X90</f>
        <v>0</v>
      </c>
      <c r="O91" s="48">
        <f>'Gap Validation'!Y90</f>
        <v>0</v>
      </c>
      <c r="P91" s="48">
        <f>'Gap Validation'!Z90</f>
        <v>0</v>
      </c>
      <c r="Q91" s="48">
        <f>'Gap Validation'!AA90</f>
        <v>0</v>
      </c>
      <c r="R91" s="48">
        <f>'Gap Validation'!AB90</f>
        <v>0</v>
      </c>
      <c r="S91" s="48">
        <f>'Gap Validation'!AC90</f>
        <v>0</v>
      </c>
      <c r="T91" s="48">
        <f>'Gap Validation'!AD90</f>
        <v>0</v>
      </c>
      <c r="U91" s="48">
        <f>'Gap Validation'!AE90</f>
        <v>0</v>
      </c>
      <c r="V91" s="48">
        <f>'Gap Validation'!AF90</f>
        <v>0</v>
      </c>
      <c r="W91" s="48">
        <f>'Gap Validation'!AG90</f>
        <v>0</v>
      </c>
      <c r="X91" s="48">
        <f>'Gap Validation'!AH90</f>
        <v>0</v>
      </c>
      <c r="Y91" s="48">
        <f>'Gap Validation'!AI90</f>
        <v>0</v>
      </c>
      <c r="Z91" s="48">
        <f>'Gap Validation'!AJ90</f>
        <v>0</v>
      </c>
      <c r="AA91" s="48">
        <f>'Gap Validation'!AK90</f>
        <v>0</v>
      </c>
      <c r="AD91" s="61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3"/>
    </row>
    <row r="92" spans="2:87" x14ac:dyDescent="0.25">
      <c r="B92" s="48">
        <v>89</v>
      </c>
      <c r="C92" s="48">
        <f>'Gap Validation'!K91</f>
        <v>0</v>
      </c>
      <c r="D92" s="48">
        <f>'Gap Validation'!L91</f>
        <v>0</v>
      </c>
      <c r="E92" s="48">
        <f>'Gap Validation'!O91</f>
        <v>0</v>
      </c>
      <c r="F92" s="48">
        <f>'Gap Validation'!P91</f>
        <v>0</v>
      </c>
      <c r="G92" s="48">
        <f>'Gap Validation'!Q91</f>
        <v>0</v>
      </c>
      <c r="H92" s="48">
        <f>'Gap Validation'!R91</f>
        <v>0</v>
      </c>
      <c r="I92" s="48">
        <f>'Gap Validation'!S91</f>
        <v>0</v>
      </c>
      <c r="J92" s="48">
        <f>'Gap Validation'!T91</f>
        <v>0</v>
      </c>
      <c r="K92" s="48">
        <f>'Gap Validation'!U91</f>
        <v>0</v>
      </c>
      <c r="L92" s="48">
        <f>'Gap Validation'!V91</f>
        <v>0</v>
      </c>
      <c r="M92" s="48">
        <f>'Gap Validation'!W91</f>
        <v>0</v>
      </c>
      <c r="N92" s="48">
        <f>'Gap Validation'!X91</f>
        <v>0</v>
      </c>
      <c r="O92" s="48">
        <f>'Gap Validation'!Y91</f>
        <v>0</v>
      </c>
      <c r="P92" s="48">
        <f>'Gap Validation'!Z91</f>
        <v>0</v>
      </c>
      <c r="Q92" s="48">
        <f>'Gap Validation'!AA91</f>
        <v>0</v>
      </c>
      <c r="R92" s="48">
        <f>'Gap Validation'!AB91</f>
        <v>0</v>
      </c>
      <c r="S92" s="48">
        <f>'Gap Validation'!AC91</f>
        <v>0</v>
      </c>
      <c r="T92" s="48">
        <f>'Gap Validation'!AD91</f>
        <v>0</v>
      </c>
      <c r="U92" s="48">
        <f>'Gap Validation'!AE91</f>
        <v>0</v>
      </c>
      <c r="V92" s="48">
        <f>'Gap Validation'!AF91</f>
        <v>0</v>
      </c>
      <c r="W92" s="48">
        <f>'Gap Validation'!AG91</f>
        <v>0</v>
      </c>
      <c r="X92" s="48">
        <f>'Gap Validation'!AH91</f>
        <v>0</v>
      </c>
      <c r="Y92" s="48">
        <f>'Gap Validation'!AI91</f>
        <v>0</v>
      </c>
      <c r="Z92" s="48">
        <f>'Gap Validation'!AJ91</f>
        <v>0</v>
      </c>
      <c r="AA92" s="48">
        <f>'Gap Validation'!AK91</f>
        <v>0</v>
      </c>
      <c r="AD92" s="61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3"/>
    </row>
    <row r="93" spans="2:87" x14ac:dyDescent="0.25">
      <c r="B93" s="48">
        <v>90</v>
      </c>
      <c r="C93" s="48">
        <f>'Gap Validation'!K92</f>
        <v>0</v>
      </c>
      <c r="D93" s="48">
        <f>'Gap Validation'!L92</f>
        <v>0</v>
      </c>
      <c r="E93" s="48">
        <f>'Gap Validation'!O92</f>
        <v>0</v>
      </c>
      <c r="F93" s="48">
        <f>'Gap Validation'!P92</f>
        <v>0</v>
      </c>
      <c r="G93" s="48">
        <f>'Gap Validation'!Q92</f>
        <v>0</v>
      </c>
      <c r="H93" s="48">
        <f>'Gap Validation'!R92</f>
        <v>0</v>
      </c>
      <c r="I93" s="48">
        <f>'Gap Validation'!S92</f>
        <v>0</v>
      </c>
      <c r="J93" s="48">
        <f>'Gap Validation'!T92</f>
        <v>0</v>
      </c>
      <c r="K93" s="48">
        <f>'Gap Validation'!U92</f>
        <v>0</v>
      </c>
      <c r="L93" s="48">
        <f>'Gap Validation'!V92</f>
        <v>0</v>
      </c>
      <c r="M93" s="48">
        <f>'Gap Validation'!W92</f>
        <v>0</v>
      </c>
      <c r="N93" s="48">
        <f>'Gap Validation'!X92</f>
        <v>0</v>
      </c>
      <c r="O93" s="48">
        <f>'Gap Validation'!Y92</f>
        <v>0</v>
      </c>
      <c r="P93" s="48">
        <f>'Gap Validation'!Z92</f>
        <v>0</v>
      </c>
      <c r="Q93" s="48">
        <f>'Gap Validation'!AA92</f>
        <v>0</v>
      </c>
      <c r="R93" s="48">
        <f>'Gap Validation'!AB92</f>
        <v>0</v>
      </c>
      <c r="S93" s="48">
        <f>'Gap Validation'!AC92</f>
        <v>0</v>
      </c>
      <c r="T93" s="48">
        <f>'Gap Validation'!AD92</f>
        <v>0</v>
      </c>
      <c r="U93" s="48">
        <f>'Gap Validation'!AE92</f>
        <v>0</v>
      </c>
      <c r="V93" s="48">
        <f>'Gap Validation'!AF92</f>
        <v>0</v>
      </c>
      <c r="W93" s="48">
        <f>'Gap Validation'!AG92</f>
        <v>0</v>
      </c>
      <c r="X93" s="48">
        <f>'Gap Validation'!AH92</f>
        <v>0</v>
      </c>
      <c r="Y93" s="48">
        <f>'Gap Validation'!AI92</f>
        <v>0</v>
      </c>
      <c r="Z93" s="48">
        <f>'Gap Validation'!AJ92</f>
        <v>0</v>
      </c>
      <c r="AA93" s="48">
        <f>'Gap Validation'!AK92</f>
        <v>0</v>
      </c>
      <c r="AD93" s="61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3"/>
    </row>
    <row r="94" spans="2:87" x14ac:dyDescent="0.25">
      <c r="B94" s="48">
        <v>91</v>
      </c>
      <c r="C94" s="48">
        <f>'Gap Validation'!K93</f>
        <v>0</v>
      </c>
      <c r="D94" s="48">
        <f>'Gap Validation'!L93</f>
        <v>0</v>
      </c>
      <c r="E94" s="48">
        <f>'Gap Validation'!O93</f>
        <v>0</v>
      </c>
      <c r="F94" s="48">
        <f>'Gap Validation'!P93</f>
        <v>0</v>
      </c>
      <c r="G94" s="48">
        <f>'Gap Validation'!Q93</f>
        <v>0</v>
      </c>
      <c r="H94" s="48">
        <f>'Gap Validation'!R93</f>
        <v>0</v>
      </c>
      <c r="I94" s="48">
        <f>'Gap Validation'!S93</f>
        <v>0</v>
      </c>
      <c r="J94" s="48">
        <f>'Gap Validation'!T93</f>
        <v>0</v>
      </c>
      <c r="K94" s="48">
        <f>'Gap Validation'!U93</f>
        <v>0</v>
      </c>
      <c r="L94" s="48">
        <f>'Gap Validation'!V93</f>
        <v>0</v>
      </c>
      <c r="M94" s="48">
        <f>'Gap Validation'!W93</f>
        <v>0</v>
      </c>
      <c r="N94" s="48">
        <f>'Gap Validation'!X93</f>
        <v>0</v>
      </c>
      <c r="O94" s="48">
        <f>'Gap Validation'!Y93</f>
        <v>0</v>
      </c>
      <c r="P94" s="48">
        <f>'Gap Validation'!Z93</f>
        <v>0</v>
      </c>
      <c r="Q94" s="48">
        <f>'Gap Validation'!AA93</f>
        <v>0</v>
      </c>
      <c r="R94" s="48">
        <f>'Gap Validation'!AB93</f>
        <v>0</v>
      </c>
      <c r="S94" s="48">
        <f>'Gap Validation'!AC93</f>
        <v>0</v>
      </c>
      <c r="T94" s="48">
        <f>'Gap Validation'!AD93</f>
        <v>0</v>
      </c>
      <c r="U94" s="48">
        <f>'Gap Validation'!AE93</f>
        <v>0</v>
      </c>
      <c r="V94" s="48">
        <f>'Gap Validation'!AF93</f>
        <v>0</v>
      </c>
      <c r="W94" s="48">
        <f>'Gap Validation'!AG93</f>
        <v>0</v>
      </c>
      <c r="X94" s="48">
        <f>'Gap Validation'!AH93</f>
        <v>0</v>
      </c>
      <c r="Y94" s="48">
        <f>'Gap Validation'!AI93</f>
        <v>0</v>
      </c>
      <c r="Z94" s="48">
        <f>'Gap Validation'!AJ93</f>
        <v>0</v>
      </c>
      <c r="AA94" s="48">
        <f>'Gap Validation'!AK93</f>
        <v>0</v>
      </c>
      <c r="AD94" s="61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3"/>
    </row>
    <row r="95" spans="2:87" x14ac:dyDescent="0.25">
      <c r="B95" s="48">
        <v>92</v>
      </c>
      <c r="C95" s="48">
        <f>'Gap Validation'!K94</f>
        <v>0</v>
      </c>
      <c r="D95" s="48">
        <f>'Gap Validation'!L94</f>
        <v>0</v>
      </c>
      <c r="E95" s="48">
        <f>'Gap Validation'!O94</f>
        <v>0</v>
      </c>
      <c r="F95" s="48">
        <f>'Gap Validation'!P94</f>
        <v>0</v>
      </c>
      <c r="G95" s="48">
        <f>'Gap Validation'!Q94</f>
        <v>0</v>
      </c>
      <c r="H95" s="48">
        <f>'Gap Validation'!R94</f>
        <v>0</v>
      </c>
      <c r="I95" s="48">
        <f>'Gap Validation'!S94</f>
        <v>0</v>
      </c>
      <c r="J95" s="48">
        <f>'Gap Validation'!T94</f>
        <v>0</v>
      </c>
      <c r="K95" s="48">
        <f>'Gap Validation'!U94</f>
        <v>0</v>
      </c>
      <c r="L95" s="48">
        <f>'Gap Validation'!V94</f>
        <v>0</v>
      </c>
      <c r="M95" s="48">
        <f>'Gap Validation'!W94</f>
        <v>0</v>
      </c>
      <c r="N95" s="48">
        <f>'Gap Validation'!X94</f>
        <v>0</v>
      </c>
      <c r="O95" s="48">
        <f>'Gap Validation'!Y94</f>
        <v>0</v>
      </c>
      <c r="P95" s="48">
        <f>'Gap Validation'!Z94</f>
        <v>0</v>
      </c>
      <c r="Q95" s="48">
        <f>'Gap Validation'!AA94</f>
        <v>0</v>
      </c>
      <c r="R95" s="48">
        <f>'Gap Validation'!AB94</f>
        <v>0</v>
      </c>
      <c r="S95" s="48">
        <f>'Gap Validation'!AC94</f>
        <v>0</v>
      </c>
      <c r="T95" s="48">
        <f>'Gap Validation'!AD94</f>
        <v>0</v>
      </c>
      <c r="U95" s="48">
        <f>'Gap Validation'!AE94</f>
        <v>0</v>
      </c>
      <c r="V95" s="48">
        <f>'Gap Validation'!AF94</f>
        <v>0</v>
      </c>
      <c r="W95" s="48">
        <f>'Gap Validation'!AG94</f>
        <v>0</v>
      </c>
      <c r="X95" s="48">
        <f>'Gap Validation'!AH94</f>
        <v>0</v>
      </c>
      <c r="Y95" s="48">
        <f>'Gap Validation'!AI94</f>
        <v>0</v>
      </c>
      <c r="Z95" s="48">
        <f>'Gap Validation'!AJ94</f>
        <v>0</v>
      </c>
      <c r="AA95" s="48">
        <f>'Gap Validation'!AK94</f>
        <v>0</v>
      </c>
      <c r="AD95" s="61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3"/>
    </row>
    <row r="96" spans="2:87" x14ac:dyDescent="0.25">
      <c r="B96" s="48">
        <v>93</v>
      </c>
      <c r="C96" s="48">
        <f>'Gap Validation'!K95</f>
        <v>0</v>
      </c>
      <c r="D96" s="48">
        <f>'Gap Validation'!L95</f>
        <v>0</v>
      </c>
      <c r="E96" s="48">
        <f>'Gap Validation'!O95</f>
        <v>0</v>
      </c>
      <c r="F96" s="48">
        <f>'Gap Validation'!P95</f>
        <v>0</v>
      </c>
      <c r="G96" s="48">
        <f>'Gap Validation'!Q95</f>
        <v>0</v>
      </c>
      <c r="H96" s="48">
        <f>'Gap Validation'!R95</f>
        <v>0</v>
      </c>
      <c r="I96" s="48">
        <f>'Gap Validation'!S95</f>
        <v>0</v>
      </c>
      <c r="J96" s="48">
        <f>'Gap Validation'!T95</f>
        <v>0</v>
      </c>
      <c r="K96" s="48">
        <f>'Gap Validation'!U95</f>
        <v>0</v>
      </c>
      <c r="L96" s="48">
        <f>'Gap Validation'!V95</f>
        <v>0</v>
      </c>
      <c r="M96" s="48">
        <f>'Gap Validation'!W95</f>
        <v>0</v>
      </c>
      <c r="N96" s="48">
        <f>'Gap Validation'!X95</f>
        <v>0</v>
      </c>
      <c r="O96" s="48">
        <f>'Gap Validation'!Y95</f>
        <v>0</v>
      </c>
      <c r="P96" s="48">
        <f>'Gap Validation'!Z95</f>
        <v>0</v>
      </c>
      <c r="Q96" s="48">
        <f>'Gap Validation'!AA95</f>
        <v>0</v>
      </c>
      <c r="R96" s="48">
        <f>'Gap Validation'!AB95</f>
        <v>0</v>
      </c>
      <c r="S96" s="48">
        <f>'Gap Validation'!AC95</f>
        <v>0</v>
      </c>
      <c r="T96" s="48">
        <f>'Gap Validation'!AD95</f>
        <v>0</v>
      </c>
      <c r="U96" s="48">
        <f>'Gap Validation'!AE95</f>
        <v>0</v>
      </c>
      <c r="V96" s="48">
        <f>'Gap Validation'!AF95</f>
        <v>0</v>
      </c>
      <c r="W96" s="48">
        <f>'Gap Validation'!AG95</f>
        <v>0</v>
      </c>
      <c r="X96" s="48">
        <f>'Gap Validation'!AH95</f>
        <v>0</v>
      </c>
      <c r="Y96" s="48">
        <f>'Gap Validation'!AI95</f>
        <v>0</v>
      </c>
      <c r="Z96" s="48">
        <f>'Gap Validation'!AJ95</f>
        <v>0</v>
      </c>
      <c r="AA96" s="48">
        <f>'Gap Validation'!AK95</f>
        <v>0</v>
      </c>
      <c r="AD96" s="61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3"/>
    </row>
    <row r="97" spans="2:87" x14ac:dyDescent="0.25">
      <c r="B97" s="48">
        <v>94</v>
      </c>
      <c r="C97" s="48">
        <f>'Gap Validation'!K96</f>
        <v>0</v>
      </c>
      <c r="D97" s="48">
        <f>'Gap Validation'!L96</f>
        <v>0</v>
      </c>
      <c r="E97" s="48">
        <f>'Gap Validation'!O96</f>
        <v>0</v>
      </c>
      <c r="F97" s="48">
        <f>'Gap Validation'!P96</f>
        <v>0</v>
      </c>
      <c r="G97" s="48">
        <f>'Gap Validation'!Q96</f>
        <v>0</v>
      </c>
      <c r="H97" s="48">
        <f>'Gap Validation'!R96</f>
        <v>0</v>
      </c>
      <c r="I97" s="48">
        <f>'Gap Validation'!S96</f>
        <v>0</v>
      </c>
      <c r="J97" s="48">
        <f>'Gap Validation'!T96</f>
        <v>0</v>
      </c>
      <c r="K97" s="48">
        <f>'Gap Validation'!U96</f>
        <v>0</v>
      </c>
      <c r="L97" s="48">
        <f>'Gap Validation'!V96</f>
        <v>0</v>
      </c>
      <c r="M97" s="48">
        <f>'Gap Validation'!W96</f>
        <v>0</v>
      </c>
      <c r="N97" s="48">
        <f>'Gap Validation'!X96</f>
        <v>0</v>
      </c>
      <c r="O97" s="48">
        <f>'Gap Validation'!Y96</f>
        <v>0</v>
      </c>
      <c r="P97" s="48">
        <f>'Gap Validation'!Z96</f>
        <v>0</v>
      </c>
      <c r="Q97" s="48">
        <f>'Gap Validation'!AA96</f>
        <v>0</v>
      </c>
      <c r="R97" s="48">
        <f>'Gap Validation'!AB96</f>
        <v>0</v>
      </c>
      <c r="S97" s="48">
        <f>'Gap Validation'!AC96</f>
        <v>0</v>
      </c>
      <c r="T97" s="48">
        <f>'Gap Validation'!AD96</f>
        <v>0</v>
      </c>
      <c r="U97" s="48">
        <f>'Gap Validation'!AE96</f>
        <v>0</v>
      </c>
      <c r="V97" s="48">
        <f>'Gap Validation'!AF96</f>
        <v>0</v>
      </c>
      <c r="W97" s="48">
        <f>'Gap Validation'!AG96</f>
        <v>0</v>
      </c>
      <c r="X97" s="48">
        <f>'Gap Validation'!AH96</f>
        <v>0</v>
      </c>
      <c r="Y97" s="48">
        <f>'Gap Validation'!AI96</f>
        <v>0</v>
      </c>
      <c r="Z97" s="48">
        <f>'Gap Validation'!AJ96</f>
        <v>0</v>
      </c>
      <c r="AA97" s="48">
        <f>'Gap Validation'!AK96</f>
        <v>0</v>
      </c>
      <c r="AD97" s="61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3"/>
    </row>
    <row r="98" spans="2:87" x14ac:dyDescent="0.25">
      <c r="B98" s="48">
        <v>95</v>
      </c>
      <c r="C98" s="48">
        <f>'Gap Validation'!K97</f>
        <v>0</v>
      </c>
      <c r="D98" s="48">
        <f>'Gap Validation'!L97</f>
        <v>0</v>
      </c>
      <c r="E98" s="48">
        <f>'Gap Validation'!O97</f>
        <v>0</v>
      </c>
      <c r="F98" s="48">
        <f>'Gap Validation'!P97</f>
        <v>0</v>
      </c>
      <c r="G98" s="48">
        <f>'Gap Validation'!Q97</f>
        <v>0</v>
      </c>
      <c r="H98" s="48">
        <f>'Gap Validation'!R97</f>
        <v>0</v>
      </c>
      <c r="I98" s="48">
        <f>'Gap Validation'!S97</f>
        <v>0</v>
      </c>
      <c r="J98" s="48">
        <f>'Gap Validation'!T97</f>
        <v>0</v>
      </c>
      <c r="K98" s="48">
        <f>'Gap Validation'!U97</f>
        <v>0</v>
      </c>
      <c r="L98" s="48">
        <f>'Gap Validation'!V97</f>
        <v>0</v>
      </c>
      <c r="M98" s="48">
        <f>'Gap Validation'!W97</f>
        <v>0</v>
      </c>
      <c r="N98" s="48">
        <f>'Gap Validation'!X97</f>
        <v>0</v>
      </c>
      <c r="O98" s="48">
        <f>'Gap Validation'!Y97</f>
        <v>0</v>
      </c>
      <c r="P98" s="48">
        <f>'Gap Validation'!Z97</f>
        <v>0</v>
      </c>
      <c r="Q98" s="48">
        <f>'Gap Validation'!AA97</f>
        <v>0</v>
      </c>
      <c r="R98" s="48">
        <f>'Gap Validation'!AB97</f>
        <v>0</v>
      </c>
      <c r="S98" s="48">
        <f>'Gap Validation'!AC97</f>
        <v>0</v>
      </c>
      <c r="T98" s="48">
        <f>'Gap Validation'!AD97</f>
        <v>0</v>
      </c>
      <c r="U98" s="48">
        <f>'Gap Validation'!AE97</f>
        <v>0</v>
      </c>
      <c r="V98" s="48">
        <f>'Gap Validation'!AF97</f>
        <v>0</v>
      </c>
      <c r="W98" s="48">
        <f>'Gap Validation'!AG97</f>
        <v>0</v>
      </c>
      <c r="X98" s="48">
        <f>'Gap Validation'!AH97</f>
        <v>0</v>
      </c>
      <c r="Y98" s="48">
        <f>'Gap Validation'!AI97</f>
        <v>0</v>
      </c>
      <c r="Z98" s="48">
        <f>'Gap Validation'!AJ97</f>
        <v>0</v>
      </c>
      <c r="AA98" s="48">
        <f>'Gap Validation'!AK97</f>
        <v>0</v>
      </c>
      <c r="AD98" s="61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3"/>
    </row>
    <row r="99" spans="2:87" x14ac:dyDescent="0.25">
      <c r="B99" s="48">
        <v>96</v>
      </c>
      <c r="C99" s="48">
        <f>'Gap Validation'!K98</f>
        <v>0</v>
      </c>
      <c r="D99" s="48">
        <f>'Gap Validation'!L98</f>
        <v>0</v>
      </c>
      <c r="E99" s="48">
        <f>'Gap Validation'!O98</f>
        <v>0</v>
      </c>
      <c r="F99" s="48">
        <f>'Gap Validation'!P98</f>
        <v>0</v>
      </c>
      <c r="G99" s="48">
        <f>'Gap Validation'!Q98</f>
        <v>0</v>
      </c>
      <c r="H99" s="48">
        <f>'Gap Validation'!R98</f>
        <v>0</v>
      </c>
      <c r="I99" s="48">
        <f>'Gap Validation'!S98</f>
        <v>0</v>
      </c>
      <c r="J99" s="48">
        <f>'Gap Validation'!T98</f>
        <v>0</v>
      </c>
      <c r="K99" s="48">
        <f>'Gap Validation'!U98</f>
        <v>0</v>
      </c>
      <c r="L99" s="48">
        <f>'Gap Validation'!V98</f>
        <v>0</v>
      </c>
      <c r="M99" s="48">
        <f>'Gap Validation'!W98</f>
        <v>0</v>
      </c>
      <c r="N99" s="48">
        <f>'Gap Validation'!X98</f>
        <v>0</v>
      </c>
      <c r="O99" s="48">
        <f>'Gap Validation'!Y98</f>
        <v>0</v>
      </c>
      <c r="P99" s="48">
        <f>'Gap Validation'!Z98</f>
        <v>0</v>
      </c>
      <c r="Q99" s="48">
        <f>'Gap Validation'!AA98</f>
        <v>0</v>
      </c>
      <c r="R99" s="48">
        <f>'Gap Validation'!AB98</f>
        <v>0</v>
      </c>
      <c r="S99" s="48">
        <f>'Gap Validation'!AC98</f>
        <v>0</v>
      </c>
      <c r="T99" s="48">
        <f>'Gap Validation'!AD98</f>
        <v>0</v>
      </c>
      <c r="U99" s="48">
        <f>'Gap Validation'!AE98</f>
        <v>0</v>
      </c>
      <c r="V99" s="48">
        <f>'Gap Validation'!AF98</f>
        <v>0</v>
      </c>
      <c r="W99" s="48">
        <f>'Gap Validation'!AG98</f>
        <v>0</v>
      </c>
      <c r="X99" s="48">
        <f>'Gap Validation'!AH98</f>
        <v>0</v>
      </c>
      <c r="Y99" s="48">
        <f>'Gap Validation'!AI98</f>
        <v>0</v>
      </c>
      <c r="Z99" s="48">
        <f>'Gap Validation'!AJ98</f>
        <v>0</v>
      </c>
      <c r="AA99" s="48">
        <f>'Gap Validation'!AK98</f>
        <v>0</v>
      </c>
      <c r="AD99" s="61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3"/>
    </row>
    <row r="100" spans="2:87" x14ac:dyDescent="0.25">
      <c r="B100" s="48">
        <v>97</v>
      </c>
      <c r="C100" s="48">
        <f>'Gap Validation'!K99</f>
        <v>0</v>
      </c>
      <c r="D100" s="48">
        <f>'Gap Validation'!L99</f>
        <v>0</v>
      </c>
      <c r="E100" s="48">
        <f>'Gap Validation'!O99</f>
        <v>0</v>
      </c>
      <c r="F100" s="48">
        <f>'Gap Validation'!P99</f>
        <v>0</v>
      </c>
      <c r="G100" s="48">
        <f>'Gap Validation'!Q99</f>
        <v>0</v>
      </c>
      <c r="H100" s="48">
        <f>'Gap Validation'!R99</f>
        <v>0</v>
      </c>
      <c r="I100" s="48">
        <f>'Gap Validation'!S99</f>
        <v>0</v>
      </c>
      <c r="J100" s="48">
        <f>'Gap Validation'!T99</f>
        <v>0</v>
      </c>
      <c r="K100" s="48">
        <f>'Gap Validation'!U99</f>
        <v>0</v>
      </c>
      <c r="L100" s="48">
        <f>'Gap Validation'!V99</f>
        <v>0</v>
      </c>
      <c r="M100" s="48">
        <f>'Gap Validation'!W99</f>
        <v>0</v>
      </c>
      <c r="N100" s="48">
        <f>'Gap Validation'!X99</f>
        <v>0</v>
      </c>
      <c r="O100" s="48">
        <f>'Gap Validation'!Y99</f>
        <v>0</v>
      </c>
      <c r="P100" s="48">
        <f>'Gap Validation'!Z99</f>
        <v>0</v>
      </c>
      <c r="Q100" s="48">
        <f>'Gap Validation'!AA99</f>
        <v>0</v>
      </c>
      <c r="R100" s="48">
        <f>'Gap Validation'!AB99</f>
        <v>0</v>
      </c>
      <c r="S100" s="48">
        <f>'Gap Validation'!AC99</f>
        <v>0</v>
      </c>
      <c r="T100" s="48">
        <f>'Gap Validation'!AD99</f>
        <v>0</v>
      </c>
      <c r="U100" s="48">
        <f>'Gap Validation'!AE99</f>
        <v>0</v>
      </c>
      <c r="V100" s="48">
        <f>'Gap Validation'!AF99</f>
        <v>0</v>
      </c>
      <c r="W100" s="48">
        <f>'Gap Validation'!AG99</f>
        <v>0</v>
      </c>
      <c r="X100" s="48">
        <f>'Gap Validation'!AH99</f>
        <v>0</v>
      </c>
      <c r="Y100" s="48">
        <f>'Gap Validation'!AI99</f>
        <v>0</v>
      </c>
      <c r="Z100" s="48">
        <f>'Gap Validation'!AJ99</f>
        <v>0</v>
      </c>
      <c r="AA100" s="48">
        <f>'Gap Validation'!AK99</f>
        <v>0</v>
      </c>
      <c r="AD100" s="61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3"/>
    </row>
    <row r="101" spans="2:87" x14ac:dyDescent="0.25">
      <c r="B101" s="48">
        <v>98</v>
      </c>
      <c r="C101" s="48">
        <f>'Gap Validation'!K100</f>
        <v>0</v>
      </c>
      <c r="D101" s="48">
        <f>'Gap Validation'!L100</f>
        <v>0</v>
      </c>
      <c r="E101" s="48">
        <f>'Gap Validation'!O100</f>
        <v>0</v>
      </c>
      <c r="F101" s="48">
        <f>'Gap Validation'!P100</f>
        <v>0</v>
      </c>
      <c r="G101" s="48">
        <f>'Gap Validation'!Q100</f>
        <v>0</v>
      </c>
      <c r="H101" s="48">
        <f>'Gap Validation'!R100</f>
        <v>0</v>
      </c>
      <c r="I101" s="48">
        <f>'Gap Validation'!S100</f>
        <v>0</v>
      </c>
      <c r="J101" s="48">
        <f>'Gap Validation'!T100</f>
        <v>0</v>
      </c>
      <c r="K101" s="48">
        <f>'Gap Validation'!U100</f>
        <v>0</v>
      </c>
      <c r="L101" s="48">
        <f>'Gap Validation'!V100</f>
        <v>0</v>
      </c>
      <c r="M101" s="48">
        <f>'Gap Validation'!W100</f>
        <v>0</v>
      </c>
      <c r="N101" s="48">
        <f>'Gap Validation'!X100</f>
        <v>0</v>
      </c>
      <c r="O101" s="48">
        <f>'Gap Validation'!Y100</f>
        <v>0</v>
      </c>
      <c r="P101" s="48">
        <f>'Gap Validation'!Z100</f>
        <v>0</v>
      </c>
      <c r="Q101" s="48">
        <f>'Gap Validation'!AA100</f>
        <v>0</v>
      </c>
      <c r="R101" s="48">
        <f>'Gap Validation'!AB100</f>
        <v>0</v>
      </c>
      <c r="S101" s="48">
        <f>'Gap Validation'!AC100</f>
        <v>0</v>
      </c>
      <c r="T101" s="48">
        <f>'Gap Validation'!AD100</f>
        <v>0</v>
      </c>
      <c r="U101" s="48">
        <f>'Gap Validation'!AE100</f>
        <v>0</v>
      </c>
      <c r="V101" s="48">
        <f>'Gap Validation'!AF100</f>
        <v>0</v>
      </c>
      <c r="W101" s="48">
        <f>'Gap Validation'!AG100</f>
        <v>0</v>
      </c>
      <c r="X101" s="48">
        <f>'Gap Validation'!AH100</f>
        <v>0</v>
      </c>
      <c r="Y101" s="48">
        <f>'Gap Validation'!AI100</f>
        <v>0</v>
      </c>
      <c r="Z101" s="48">
        <f>'Gap Validation'!AJ100</f>
        <v>0</v>
      </c>
      <c r="AA101" s="48">
        <f>'Gap Validation'!AK100</f>
        <v>0</v>
      </c>
      <c r="AD101" s="61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3"/>
    </row>
    <row r="102" spans="2:87" x14ac:dyDescent="0.25">
      <c r="B102" s="48">
        <v>99</v>
      </c>
      <c r="C102" s="48">
        <f>'Gap Validation'!K101</f>
        <v>0</v>
      </c>
      <c r="D102" s="48">
        <f>'Gap Validation'!L101</f>
        <v>0</v>
      </c>
      <c r="E102" s="48">
        <f>'Gap Validation'!O101</f>
        <v>0</v>
      </c>
      <c r="F102" s="48">
        <f>'Gap Validation'!P101</f>
        <v>0</v>
      </c>
      <c r="G102" s="48">
        <f>'Gap Validation'!Q101</f>
        <v>0</v>
      </c>
      <c r="H102" s="48">
        <f>'Gap Validation'!R101</f>
        <v>0</v>
      </c>
      <c r="I102" s="48">
        <f>'Gap Validation'!S101</f>
        <v>0</v>
      </c>
      <c r="J102" s="48">
        <f>'Gap Validation'!T101</f>
        <v>0</v>
      </c>
      <c r="K102" s="48">
        <f>'Gap Validation'!U101</f>
        <v>0</v>
      </c>
      <c r="L102" s="48">
        <f>'Gap Validation'!V101</f>
        <v>0</v>
      </c>
      <c r="M102" s="48">
        <f>'Gap Validation'!W101</f>
        <v>0</v>
      </c>
      <c r="N102" s="48">
        <f>'Gap Validation'!X101</f>
        <v>0</v>
      </c>
      <c r="O102" s="48">
        <f>'Gap Validation'!Y101</f>
        <v>0</v>
      </c>
      <c r="P102" s="48">
        <f>'Gap Validation'!Z101</f>
        <v>0</v>
      </c>
      <c r="Q102" s="48">
        <f>'Gap Validation'!AA101</f>
        <v>0</v>
      </c>
      <c r="R102" s="48">
        <f>'Gap Validation'!AB101</f>
        <v>0</v>
      </c>
      <c r="S102" s="48">
        <f>'Gap Validation'!AC101</f>
        <v>0</v>
      </c>
      <c r="T102" s="48">
        <f>'Gap Validation'!AD101</f>
        <v>0</v>
      </c>
      <c r="U102" s="48">
        <f>'Gap Validation'!AE101</f>
        <v>0</v>
      </c>
      <c r="V102" s="48">
        <f>'Gap Validation'!AF101</f>
        <v>0</v>
      </c>
      <c r="W102" s="48">
        <f>'Gap Validation'!AG101</f>
        <v>0</v>
      </c>
      <c r="X102" s="48">
        <f>'Gap Validation'!AH101</f>
        <v>0</v>
      </c>
      <c r="Y102" s="48">
        <f>'Gap Validation'!AI101</f>
        <v>0</v>
      </c>
      <c r="Z102" s="48">
        <f>'Gap Validation'!AJ101</f>
        <v>0</v>
      </c>
      <c r="AA102" s="48">
        <f>'Gap Validation'!AK101</f>
        <v>0</v>
      </c>
      <c r="AD102" s="61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3"/>
    </row>
    <row r="103" spans="2:87" x14ac:dyDescent="0.25">
      <c r="B103" s="48">
        <v>100</v>
      </c>
      <c r="C103" s="48">
        <f>'Gap Validation'!K102</f>
        <v>0</v>
      </c>
      <c r="D103" s="48">
        <f>'Gap Validation'!L102</f>
        <v>0</v>
      </c>
      <c r="E103" s="48">
        <f>'Gap Validation'!O102</f>
        <v>0</v>
      </c>
      <c r="F103" s="48">
        <f>'Gap Validation'!P102</f>
        <v>0</v>
      </c>
      <c r="G103" s="48">
        <f>'Gap Validation'!Q102</f>
        <v>0</v>
      </c>
      <c r="H103" s="48">
        <f>'Gap Validation'!R102</f>
        <v>0</v>
      </c>
      <c r="I103" s="48">
        <f>'Gap Validation'!S102</f>
        <v>0</v>
      </c>
      <c r="J103" s="48">
        <f>'Gap Validation'!T102</f>
        <v>0</v>
      </c>
      <c r="K103" s="48">
        <f>'Gap Validation'!U102</f>
        <v>0</v>
      </c>
      <c r="L103" s="48">
        <f>'Gap Validation'!V102</f>
        <v>0</v>
      </c>
      <c r="M103" s="48">
        <f>'Gap Validation'!W102</f>
        <v>0</v>
      </c>
      <c r="N103" s="48">
        <f>'Gap Validation'!X102</f>
        <v>0</v>
      </c>
      <c r="O103" s="48">
        <f>'Gap Validation'!Y102</f>
        <v>0</v>
      </c>
      <c r="P103" s="48">
        <f>'Gap Validation'!Z102</f>
        <v>0</v>
      </c>
      <c r="Q103" s="48">
        <f>'Gap Validation'!AA102</f>
        <v>0</v>
      </c>
      <c r="R103" s="48">
        <f>'Gap Validation'!AB102</f>
        <v>0</v>
      </c>
      <c r="S103" s="48">
        <f>'Gap Validation'!AC102</f>
        <v>0</v>
      </c>
      <c r="T103" s="48">
        <f>'Gap Validation'!AD102</f>
        <v>0</v>
      </c>
      <c r="U103" s="48">
        <f>'Gap Validation'!AE102</f>
        <v>0</v>
      </c>
      <c r="V103" s="48">
        <f>'Gap Validation'!AF102</f>
        <v>0</v>
      </c>
      <c r="W103" s="48">
        <f>'Gap Validation'!AG102</f>
        <v>0</v>
      </c>
      <c r="X103" s="48">
        <f>'Gap Validation'!AH102</f>
        <v>0</v>
      </c>
      <c r="Y103" s="48">
        <f>'Gap Validation'!AI102</f>
        <v>0</v>
      </c>
      <c r="Z103" s="48">
        <f>'Gap Validation'!AJ102</f>
        <v>0</v>
      </c>
      <c r="AA103" s="48">
        <f>'Gap Validation'!AK102</f>
        <v>0</v>
      </c>
      <c r="AD103" s="61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3"/>
    </row>
    <row r="104" spans="2:87" x14ac:dyDescent="0.25">
      <c r="B104" s="48">
        <v>101</v>
      </c>
      <c r="C104" s="48">
        <f>'Gap Validation'!K103</f>
        <v>0</v>
      </c>
      <c r="D104" s="48">
        <f>'Gap Validation'!L103</f>
        <v>0</v>
      </c>
      <c r="E104" s="48">
        <f>'Gap Validation'!O103</f>
        <v>0</v>
      </c>
      <c r="F104" s="48">
        <f>'Gap Validation'!P103</f>
        <v>0</v>
      </c>
      <c r="G104" s="48">
        <f>'Gap Validation'!Q103</f>
        <v>0</v>
      </c>
      <c r="H104" s="48">
        <f>'Gap Validation'!R103</f>
        <v>0</v>
      </c>
      <c r="I104" s="48">
        <f>'Gap Validation'!S103</f>
        <v>0</v>
      </c>
      <c r="J104" s="48">
        <f>'Gap Validation'!T103</f>
        <v>0</v>
      </c>
      <c r="K104" s="48">
        <f>'Gap Validation'!U103</f>
        <v>0</v>
      </c>
      <c r="L104" s="48">
        <f>'Gap Validation'!V103</f>
        <v>0</v>
      </c>
      <c r="M104" s="48">
        <f>'Gap Validation'!W103</f>
        <v>0</v>
      </c>
      <c r="N104" s="48">
        <f>'Gap Validation'!X103</f>
        <v>0</v>
      </c>
      <c r="O104" s="48">
        <f>'Gap Validation'!Y103</f>
        <v>0</v>
      </c>
      <c r="P104" s="48">
        <f>'Gap Validation'!Z103</f>
        <v>0</v>
      </c>
      <c r="Q104" s="48">
        <f>'Gap Validation'!AA103</f>
        <v>0</v>
      </c>
      <c r="R104" s="48">
        <f>'Gap Validation'!AB103</f>
        <v>0</v>
      </c>
      <c r="S104" s="48">
        <f>'Gap Validation'!AC103</f>
        <v>0</v>
      </c>
      <c r="T104" s="48">
        <f>'Gap Validation'!AD103</f>
        <v>0</v>
      </c>
      <c r="U104" s="48">
        <f>'Gap Validation'!AE103</f>
        <v>0</v>
      </c>
      <c r="V104" s="48">
        <f>'Gap Validation'!AF103</f>
        <v>0</v>
      </c>
      <c r="W104" s="48">
        <f>'Gap Validation'!AG103</f>
        <v>0</v>
      </c>
      <c r="X104" s="48">
        <f>'Gap Validation'!AH103</f>
        <v>0</v>
      </c>
      <c r="Y104" s="48">
        <f>'Gap Validation'!AI103</f>
        <v>0</v>
      </c>
      <c r="Z104" s="48">
        <f>'Gap Validation'!AJ103</f>
        <v>0</v>
      </c>
      <c r="AA104" s="48">
        <f>'Gap Validation'!AK103</f>
        <v>0</v>
      </c>
      <c r="AD104" s="61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3"/>
    </row>
    <row r="105" spans="2:87" x14ac:dyDescent="0.25">
      <c r="B105" s="48">
        <v>102</v>
      </c>
      <c r="C105" s="48">
        <f>'Gap Validation'!K104</f>
        <v>0</v>
      </c>
      <c r="D105" s="48">
        <f>'Gap Validation'!L104</f>
        <v>0</v>
      </c>
      <c r="E105" s="48">
        <f>'Gap Validation'!O104</f>
        <v>0</v>
      </c>
      <c r="F105" s="48">
        <f>'Gap Validation'!P104</f>
        <v>0</v>
      </c>
      <c r="G105" s="48">
        <f>'Gap Validation'!Q104</f>
        <v>0</v>
      </c>
      <c r="H105" s="48">
        <f>'Gap Validation'!R104</f>
        <v>0</v>
      </c>
      <c r="I105" s="48">
        <f>'Gap Validation'!S104</f>
        <v>0</v>
      </c>
      <c r="J105" s="48">
        <f>'Gap Validation'!T104</f>
        <v>0</v>
      </c>
      <c r="K105" s="48">
        <f>'Gap Validation'!U104</f>
        <v>0</v>
      </c>
      <c r="L105" s="48">
        <f>'Gap Validation'!V104</f>
        <v>0</v>
      </c>
      <c r="M105" s="48">
        <f>'Gap Validation'!W104</f>
        <v>0</v>
      </c>
      <c r="N105" s="48">
        <f>'Gap Validation'!X104</f>
        <v>0</v>
      </c>
      <c r="O105" s="48">
        <f>'Gap Validation'!Y104</f>
        <v>0</v>
      </c>
      <c r="P105" s="48">
        <f>'Gap Validation'!Z104</f>
        <v>0</v>
      </c>
      <c r="Q105" s="48">
        <f>'Gap Validation'!AA104</f>
        <v>0</v>
      </c>
      <c r="R105" s="48">
        <f>'Gap Validation'!AB104</f>
        <v>0</v>
      </c>
      <c r="S105" s="48">
        <f>'Gap Validation'!AC104</f>
        <v>0</v>
      </c>
      <c r="T105" s="48">
        <f>'Gap Validation'!AD104</f>
        <v>0</v>
      </c>
      <c r="U105" s="48">
        <f>'Gap Validation'!AE104</f>
        <v>0</v>
      </c>
      <c r="V105" s="48">
        <f>'Gap Validation'!AF104</f>
        <v>0</v>
      </c>
      <c r="W105" s="48">
        <f>'Gap Validation'!AG104</f>
        <v>0</v>
      </c>
      <c r="X105" s="48">
        <f>'Gap Validation'!AH104</f>
        <v>0</v>
      </c>
      <c r="Y105" s="48">
        <f>'Gap Validation'!AI104</f>
        <v>0</v>
      </c>
      <c r="Z105" s="48">
        <f>'Gap Validation'!AJ104</f>
        <v>0</v>
      </c>
      <c r="AA105" s="48">
        <f>'Gap Validation'!AK104</f>
        <v>0</v>
      </c>
      <c r="AD105" s="61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3"/>
    </row>
    <row r="106" spans="2:87" x14ac:dyDescent="0.25">
      <c r="B106" s="48">
        <v>103</v>
      </c>
      <c r="C106" s="48">
        <f>'Gap Validation'!K105</f>
        <v>0</v>
      </c>
      <c r="D106" s="48">
        <f>'Gap Validation'!L105</f>
        <v>0</v>
      </c>
      <c r="E106" s="48">
        <f>'Gap Validation'!O105</f>
        <v>0</v>
      </c>
      <c r="F106" s="48">
        <f>'Gap Validation'!P105</f>
        <v>0</v>
      </c>
      <c r="G106" s="48">
        <f>'Gap Validation'!Q105</f>
        <v>0</v>
      </c>
      <c r="H106" s="48">
        <f>'Gap Validation'!R105</f>
        <v>0</v>
      </c>
      <c r="I106" s="48">
        <f>'Gap Validation'!S105</f>
        <v>0</v>
      </c>
      <c r="J106" s="48">
        <f>'Gap Validation'!T105</f>
        <v>0</v>
      </c>
      <c r="K106" s="48">
        <f>'Gap Validation'!U105</f>
        <v>0</v>
      </c>
      <c r="L106" s="48">
        <f>'Gap Validation'!V105</f>
        <v>0</v>
      </c>
      <c r="M106" s="48">
        <f>'Gap Validation'!W105</f>
        <v>0</v>
      </c>
      <c r="N106" s="48">
        <f>'Gap Validation'!X105</f>
        <v>0</v>
      </c>
      <c r="O106" s="48">
        <f>'Gap Validation'!Y105</f>
        <v>0</v>
      </c>
      <c r="P106" s="48">
        <f>'Gap Validation'!Z105</f>
        <v>0</v>
      </c>
      <c r="Q106" s="48">
        <f>'Gap Validation'!AA105</f>
        <v>0</v>
      </c>
      <c r="R106" s="48">
        <f>'Gap Validation'!AB105</f>
        <v>0</v>
      </c>
      <c r="S106" s="48">
        <f>'Gap Validation'!AC105</f>
        <v>0</v>
      </c>
      <c r="T106" s="48">
        <f>'Gap Validation'!AD105</f>
        <v>0</v>
      </c>
      <c r="U106" s="48">
        <f>'Gap Validation'!AE105</f>
        <v>0</v>
      </c>
      <c r="V106" s="48">
        <f>'Gap Validation'!AF105</f>
        <v>0</v>
      </c>
      <c r="W106" s="48">
        <f>'Gap Validation'!AG105</f>
        <v>0</v>
      </c>
      <c r="X106" s="48">
        <f>'Gap Validation'!AH105</f>
        <v>0</v>
      </c>
      <c r="Y106" s="48">
        <f>'Gap Validation'!AI105</f>
        <v>0</v>
      </c>
      <c r="Z106" s="48">
        <f>'Gap Validation'!AJ105</f>
        <v>0</v>
      </c>
      <c r="AA106" s="48">
        <f>'Gap Validation'!AK105</f>
        <v>0</v>
      </c>
      <c r="AD106" s="61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3"/>
    </row>
    <row r="107" spans="2:87" x14ac:dyDescent="0.25">
      <c r="B107" s="48">
        <v>104</v>
      </c>
      <c r="C107" s="48">
        <f>'Gap Validation'!K106</f>
        <v>0</v>
      </c>
      <c r="D107" s="48">
        <f>'Gap Validation'!L106</f>
        <v>0</v>
      </c>
      <c r="E107" s="48">
        <f>'Gap Validation'!O106</f>
        <v>0</v>
      </c>
      <c r="F107" s="48">
        <f>'Gap Validation'!P106</f>
        <v>0</v>
      </c>
      <c r="G107" s="48">
        <f>'Gap Validation'!Q106</f>
        <v>0</v>
      </c>
      <c r="H107" s="48">
        <f>'Gap Validation'!R106</f>
        <v>0</v>
      </c>
      <c r="I107" s="48">
        <f>'Gap Validation'!S106</f>
        <v>0</v>
      </c>
      <c r="J107" s="48">
        <f>'Gap Validation'!T106</f>
        <v>0</v>
      </c>
      <c r="K107" s="48">
        <f>'Gap Validation'!U106</f>
        <v>0</v>
      </c>
      <c r="L107" s="48">
        <f>'Gap Validation'!V106</f>
        <v>0</v>
      </c>
      <c r="M107" s="48">
        <f>'Gap Validation'!W106</f>
        <v>0</v>
      </c>
      <c r="N107" s="48">
        <f>'Gap Validation'!X106</f>
        <v>0</v>
      </c>
      <c r="O107" s="48">
        <f>'Gap Validation'!Y106</f>
        <v>0</v>
      </c>
      <c r="P107" s="48">
        <f>'Gap Validation'!Z106</f>
        <v>0</v>
      </c>
      <c r="Q107" s="48">
        <f>'Gap Validation'!AA106</f>
        <v>0</v>
      </c>
      <c r="R107" s="48">
        <f>'Gap Validation'!AB106</f>
        <v>0</v>
      </c>
      <c r="S107" s="48">
        <f>'Gap Validation'!AC106</f>
        <v>0</v>
      </c>
      <c r="T107" s="48">
        <f>'Gap Validation'!AD106</f>
        <v>0</v>
      </c>
      <c r="U107" s="48">
        <f>'Gap Validation'!AE106</f>
        <v>0</v>
      </c>
      <c r="V107" s="48">
        <f>'Gap Validation'!AF106</f>
        <v>0</v>
      </c>
      <c r="W107" s="48">
        <f>'Gap Validation'!AG106</f>
        <v>0</v>
      </c>
      <c r="X107" s="48">
        <f>'Gap Validation'!AH106</f>
        <v>0</v>
      </c>
      <c r="Y107" s="48">
        <f>'Gap Validation'!AI106</f>
        <v>0</v>
      </c>
      <c r="Z107" s="48">
        <f>'Gap Validation'!AJ106</f>
        <v>0</v>
      </c>
      <c r="AA107" s="48">
        <f>'Gap Validation'!AK106</f>
        <v>0</v>
      </c>
      <c r="AD107" s="61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3"/>
    </row>
    <row r="108" spans="2:87" x14ac:dyDescent="0.25">
      <c r="B108" s="48">
        <v>105</v>
      </c>
      <c r="C108" s="48">
        <f>'Gap Validation'!K107</f>
        <v>0</v>
      </c>
      <c r="D108" s="48">
        <f>'Gap Validation'!L107</f>
        <v>0</v>
      </c>
      <c r="E108" s="48">
        <f>'Gap Validation'!O107</f>
        <v>0</v>
      </c>
      <c r="F108" s="48">
        <f>'Gap Validation'!P107</f>
        <v>0</v>
      </c>
      <c r="G108" s="48">
        <f>'Gap Validation'!Q107</f>
        <v>0</v>
      </c>
      <c r="H108" s="48">
        <f>'Gap Validation'!R107</f>
        <v>0</v>
      </c>
      <c r="I108" s="48">
        <f>'Gap Validation'!S107</f>
        <v>0</v>
      </c>
      <c r="J108" s="48">
        <f>'Gap Validation'!T107</f>
        <v>0</v>
      </c>
      <c r="K108" s="48">
        <f>'Gap Validation'!U107</f>
        <v>0</v>
      </c>
      <c r="L108" s="48">
        <f>'Gap Validation'!V107</f>
        <v>0</v>
      </c>
      <c r="M108" s="48">
        <f>'Gap Validation'!W107</f>
        <v>0</v>
      </c>
      <c r="N108" s="48">
        <f>'Gap Validation'!X107</f>
        <v>0</v>
      </c>
      <c r="O108" s="48">
        <f>'Gap Validation'!Y107</f>
        <v>0</v>
      </c>
      <c r="P108" s="48">
        <f>'Gap Validation'!Z107</f>
        <v>0</v>
      </c>
      <c r="Q108" s="48">
        <f>'Gap Validation'!AA107</f>
        <v>0</v>
      </c>
      <c r="R108" s="48">
        <f>'Gap Validation'!AB107</f>
        <v>0</v>
      </c>
      <c r="S108" s="48">
        <f>'Gap Validation'!AC107</f>
        <v>0</v>
      </c>
      <c r="T108" s="48">
        <f>'Gap Validation'!AD107</f>
        <v>0</v>
      </c>
      <c r="U108" s="48">
        <f>'Gap Validation'!AE107</f>
        <v>0</v>
      </c>
      <c r="V108" s="48">
        <f>'Gap Validation'!AF107</f>
        <v>0</v>
      </c>
      <c r="W108" s="48">
        <f>'Gap Validation'!AG107</f>
        <v>0</v>
      </c>
      <c r="X108" s="48">
        <f>'Gap Validation'!AH107</f>
        <v>0</v>
      </c>
      <c r="Y108" s="48">
        <f>'Gap Validation'!AI107</f>
        <v>0</v>
      </c>
      <c r="Z108" s="48">
        <f>'Gap Validation'!AJ107</f>
        <v>0</v>
      </c>
      <c r="AA108" s="48">
        <f>'Gap Validation'!AK107</f>
        <v>0</v>
      </c>
      <c r="AD108" s="61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3"/>
    </row>
    <row r="109" spans="2:87" x14ac:dyDescent="0.25">
      <c r="B109" s="48">
        <v>106</v>
      </c>
      <c r="C109" s="48">
        <f>'Gap Validation'!K108</f>
        <v>0</v>
      </c>
      <c r="D109" s="48">
        <f>'Gap Validation'!L108</f>
        <v>0</v>
      </c>
      <c r="E109" s="48">
        <f>'Gap Validation'!O108</f>
        <v>0</v>
      </c>
      <c r="F109" s="48">
        <f>'Gap Validation'!P108</f>
        <v>0</v>
      </c>
      <c r="G109" s="48">
        <f>'Gap Validation'!Q108</f>
        <v>0</v>
      </c>
      <c r="H109" s="48">
        <f>'Gap Validation'!R108</f>
        <v>0</v>
      </c>
      <c r="I109" s="48">
        <f>'Gap Validation'!S108</f>
        <v>0</v>
      </c>
      <c r="J109" s="48">
        <f>'Gap Validation'!T108</f>
        <v>0</v>
      </c>
      <c r="K109" s="48">
        <f>'Gap Validation'!U108</f>
        <v>0</v>
      </c>
      <c r="L109" s="48">
        <f>'Gap Validation'!V108</f>
        <v>0</v>
      </c>
      <c r="M109" s="48">
        <f>'Gap Validation'!W108</f>
        <v>0</v>
      </c>
      <c r="N109" s="48">
        <f>'Gap Validation'!X108</f>
        <v>0</v>
      </c>
      <c r="O109" s="48">
        <f>'Gap Validation'!Y108</f>
        <v>0</v>
      </c>
      <c r="P109" s="48">
        <f>'Gap Validation'!Z108</f>
        <v>0</v>
      </c>
      <c r="Q109" s="48">
        <f>'Gap Validation'!AA108</f>
        <v>0</v>
      </c>
      <c r="R109" s="48">
        <f>'Gap Validation'!AB108</f>
        <v>0</v>
      </c>
      <c r="S109" s="48">
        <f>'Gap Validation'!AC108</f>
        <v>0</v>
      </c>
      <c r="T109" s="48">
        <f>'Gap Validation'!AD108</f>
        <v>0</v>
      </c>
      <c r="U109" s="48">
        <f>'Gap Validation'!AE108</f>
        <v>0</v>
      </c>
      <c r="V109" s="48">
        <f>'Gap Validation'!AF108</f>
        <v>0</v>
      </c>
      <c r="W109" s="48">
        <f>'Gap Validation'!AG108</f>
        <v>0</v>
      </c>
      <c r="X109" s="48">
        <f>'Gap Validation'!AH108</f>
        <v>0</v>
      </c>
      <c r="Y109" s="48">
        <f>'Gap Validation'!AI108</f>
        <v>0</v>
      </c>
      <c r="Z109" s="48">
        <f>'Gap Validation'!AJ108</f>
        <v>0</v>
      </c>
      <c r="AA109" s="48">
        <f>'Gap Validation'!AK108</f>
        <v>0</v>
      </c>
      <c r="AD109" s="61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3"/>
    </row>
    <row r="110" spans="2:87" x14ac:dyDescent="0.25">
      <c r="B110" s="48">
        <v>107</v>
      </c>
      <c r="C110" s="48">
        <f>'Gap Validation'!K109</f>
        <v>0</v>
      </c>
      <c r="D110" s="48">
        <f>'Gap Validation'!L109</f>
        <v>0</v>
      </c>
      <c r="E110" s="48">
        <f>'Gap Validation'!O109</f>
        <v>0</v>
      </c>
      <c r="F110" s="48">
        <f>'Gap Validation'!P109</f>
        <v>0</v>
      </c>
      <c r="G110" s="48">
        <f>'Gap Validation'!Q109</f>
        <v>0</v>
      </c>
      <c r="H110" s="48">
        <f>'Gap Validation'!R109</f>
        <v>0</v>
      </c>
      <c r="I110" s="48">
        <f>'Gap Validation'!S109</f>
        <v>0</v>
      </c>
      <c r="J110" s="48">
        <f>'Gap Validation'!T109</f>
        <v>0</v>
      </c>
      <c r="K110" s="48">
        <f>'Gap Validation'!U109</f>
        <v>0</v>
      </c>
      <c r="L110" s="48">
        <f>'Gap Validation'!V109</f>
        <v>0</v>
      </c>
      <c r="M110" s="48">
        <f>'Gap Validation'!W109</f>
        <v>0</v>
      </c>
      <c r="N110" s="48">
        <f>'Gap Validation'!X109</f>
        <v>0</v>
      </c>
      <c r="O110" s="48">
        <f>'Gap Validation'!Y109</f>
        <v>0</v>
      </c>
      <c r="P110" s="48">
        <f>'Gap Validation'!Z109</f>
        <v>0</v>
      </c>
      <c r="Q110" s="48">
        <f>'Gap Validation'!AA109</f>
        <v>0</v>
      </c>
      <c r="R110" s="48">
        <f>'Gap Validation'!AB109</f>
        <v>0</v>
      </c>
      <c r="S110" s="48">
        <f>'Gap Validation'!AC109</f>
        <v>0</v>
      </c>
      <c r="T110" s="48">
        <f>'Gap Validation'!AD109</f>
        <v>0</v>
      </c>
      <c r="U110" s="48">
        <f>'Gap Validation'!AE109</f>
        <v>0</v>
      </c>
      <c r="V110" s="48">
        <f>'Gap Validation'!AF109</f>
        <v>0</v>
      </c>
      <c r="W110" s="48">
        <f>'Gap Validation'!AG109</f>
        <v>0</v>
      </c>
      <c r="X110" s="48">
        <f>'Gap Validation'!AH109</f>
        <v>0</v>
      </c>
      <c r="Y110" s="48">
        <f>'Gap Validation'!AI109</f>
        <v>0</v>
      </c>
      <c r="Z110" s="48">
        <f>'Gap Validation'!AJ109</f>
        <v>0</v>
      </c>
      <c r="AA110" s="48">
        <f>'Gap Validation'!AK109</f>
        <v>0</v>
      </c>
      <c r="AD110" s="61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3"/>
    </row>
    <row r="111" spans="2:87" x14ac:dyDescent="0.25">
      <c r="B111" s="48">
        <v>108</v>
      </c>
      <c r="C111" s="48">
        <f>'Gap Validation'!K110</f>
        <v>0</v>
      </c>
      <c r="D111" s="48">
        <f>'Gap Validation'!L110</f>
        <v>0</v>
      </c>
      <c r="E111" s="48">
        <f>'Gap Validation'!O110</f>
        <v>0</v>
      </c>
      <c r="F111" s="48">
        <f>'Gap Validation'!P110</f>
        <v>0</v>
      </c>
      <c r="G111" s="48">
        <f>'Gap Validation'!Q110</f>
        <v>0</v>
      </c>
      <c r="H111" s="48">
        <f>'Gap Validation'!R110</f>
        <v>0</v>
      </c>
      <c r="I111" s="48">
        <f>'Gap Validation'!S110</f>
        <v>0</v>
      </c>
      <c r="J111" s="48">
        <f>'Gap Validation'!T110</f>
        <v>0</v>
      </c>
      <c r="K111" s="48">
        <f>'Gap Validation'!U110</f>
        <v>0</v>
      </c>
      <c r="L111" s="48">
        <f>'Gap Validation'!V110</f>
        <v>0</v>
      </c>
      <c r="M111" s="48">
        <f>'Gap Validation'!W110</f>
        <v>0</v>
      </c>
      <c r="N111" s="48">
        <f>'Gap Validation'!X110</f>
        <v>0</v>
      </c>
      <c r="O111" s="48">
        <f>'Gap Validation'!Y110</f>
        <v>0</v>
      </c>
      <c r="P111" s="48">
        <f>'Gap Validation'!Z110</f>
        <v>0</v>
      </c>
      <c r="Q111" s="48">
        <f>'Gap Validation'!AA110</f>
        <v>0</v>
      </c>
      <c r="R111" s="48">
        <f>'Gap Validation'!AB110</f>
        <v>0</v>
      </c>
      <c r="S111" s="48">
        <f>'Gap Validation'!AC110</f>
        <v>0</v>
      </c>
      <c r="T111" s="48">
        <f>'Gap Validation'!AD110</f>
        <v>0</v>
      </c>
      <c r="U111" s="48">
        <f>'Gap Validation'!AE110</f>
        <v>0</v>
      </c>
      <c r="V111" s="48">
        <f>'Gap Validation'!AF110</f>
        <v>0</v>
      </c>
      <c r="W111" s="48">
        <f>'Gap Validation'!AG110</f>
        <v>0</v>
      </c>
      <c r="X111" s="48">
        <f>'Gap Validation'!AH110</f>
        <v>0</v>
      </c>
      <c r="Y111" s="48">
        <f>'Gap Validation'!AI110</f>
        <v>0</v>
      </c>
      <c r="Z111" s="48">
        <f>'Gap Validation'!AJ110</f>
        <v>0</v>
      </c>
      <c r="AA111" s="48">
        <f>'Gap Validation'!AK110</f>
        <v>0</v>
      </c>
      <c r="AD111" s="61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3"/>
    </row>
    <row r="112" spans="2:87" x14ac:dyDescent="0.25">
      <c r="B112" s="48">
        <v>109</v>
      </c>
      <c r="C112" s="48">
        <f>'Gap Validation'!K111</f>
        <v>0</v>
      </c>
      <c r="D112" s="48">
        <f>'Gap Validation'!L111</f>
        <v>0</v>
      </c>
      <c r="E112" s="48">
        <f>'Gap Validation'!O111</f>
        <v>0</v>
      </c>
      <c r="F112" s="48">
        <f>'Gap Validation'!P111</f>
        <v>0</v>
      </c>
      <c r="G112" s="48">
        <f>'Gap Validation'!Q111</f>
        <v>0</v>
      </c>
      <c r="H112" s="48">
        <f>'Gap Validation'!R111</f>
        <v>0</v>
      </c>
      <c r="I112" s="48">
        <f>'Gap Validation'!S111</f>
        <v>0</v>
      </c>
      <c r="J112" s="48">
        <f>'Gap Validation'!T111</f>
        <v>0</v>
      </c>
      <c r="K112" s="48">
        <f>'Gap Validation'!U111</f>
        <v>0</v>
      </c>
      <c r="L112" s="48">
        <f>'Gap Validation'!V111</f>
        <v>0</v>
      </c>
      <c r="M112" s="48">
        <f>'Gap Validation'!W111</f>
        <v>0</v>
      </c>
      <c r="N112" s="48">
        <f>'Gap Validation'!X111</f>
        <v>0</v>
      </c>
      <c r="O112" s="48">
        <f>'Gap Validation'!Y111</f>
        <v>0</v>
      </c>
      <c r="P112" s="48">
        <f>'Gap Validation'!Z111</f>
        <v>0</v>
      </c>
      <c r="Q112" s="48">
        <f>'Gap Validation'!AA111</f>
        <v>0</v>
      </c>
      <c r="R112" s="48">
        <f>'Gap Validation'!AB111</f>
        <v>0</v>
      </c>
      <c r="S112" s="48">
        <f>'Gap Validation'!AC111</f>
        <v>0</v>
      </c>
      <c r="T112" s="48">
        <f>'Gap Validation'!AD111</f>
        <v>0</v>
      </c>
      <c r="U112" s="48">
        <f>'Gap Validation'!AE111</f>
        <v>0</v>
      </c>
      <c r="V112" s="48">
        <f>'Gap Validation'!AF111</f>
        <v>0</v>
      </c>
      <c r="W112" s="48">
        <f>'Gap Validation'!AG111</f>
        <v>0</v>
      </c>
      <c r="X112" s="48">
        <f>'Gap Validation'!AH111</f>
        <v>0</v>
      </c>
      <c r="Y112" s="48">
        <f>'Gap Validation'!AI111</f>
        <v>0</v>
      </c>
      <c r="Z112" s="48">
        <f>'Gap Validation'!AJ111</f>
        <v>0</v>
      </c>
      <c r="AA112" s="48">
        <f>'Gap Validation'!AK111</f>
        <v>0</v>
      </c>
      <c r="AD112" s="61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3"/>
    </row>
    <row r="113" spans="2:87" x14ac:dyDescent="0.25">
      <c r="B113" s="48">
        <v>110</v>
      </c>
      <c r="C113" s="48">
        <f>'Gap Validation'!K112</f>
        <v>0</v>
      </c>
      <c r="D113" s="48">
        <f>'Gap Validation'!L112</f>
        <v>0</v>
      </c>
      <c r="E113" s="48">
        <f>'Gap Validation'!O112</f>
        <v>0</v>
      </c>
      <c r="F113" s="48">
        <f>'Gap Validation'!P112</f>
        <v>0</v>
      </c>
      <c r="G113" s="48">
        <f>'Gap Validation'!Q112</f>
        <v>0</v>
      </c>
      <c r="H113" s="48">
        <f>'Gap Validation'!R112</f>
        <v>0</v>
      </c>
      <c r="I113" s="48">
        <f>'Gap Validation'!S112</f>
        <v>0</v>
      </c>
      <c r="J113" s="48">
        <f>'Gap Validation'!T112</f>
        <v>0</v>
      </c>
      <c r="K113" s="48">
        <f>'Gap Validation'!U112</f>
        <v>0</v>
      </c>
      <c r="L113" s="48">
        <f>'Gap Validation'!V112</f>
        <v>0</v>
      </c>
      <c r="M113" s="48">
        <f>'Gap Validation'!W112</f>
        <v>0</v>
      </c>
      <c r="N113" s="48">
        <f>'Gap Validation'!X112</f>
        <v>0</v>
      </c>
      <c r="O113" s="48">
        <f>'Gap Validation'!Y112</f>
        <v>0</v>
      </c>
      <c r="P113" s="48">
        <f>'Gap Validation'!Z112</f>
        <v>0</v>
      </c>
      <c r="Q113" s="48">
        <f>'Gap Validation'!AA112</f>
        <v>0</v>
      </c>
      <c r="R113" s="48">
        <f>'Gap Validation'!AB112</f>
        <v>0</v>
      </c>
      <c r="S113" s="48">
        <f>'Gap Validation'!AC112</f>
        <v>0</v>
      </c>
      <c r="T113" s="48">
        <f>'Gap Validation'!AD112</f>
        <v>0</v>
      </c>
      <c r="U113" s="48">
        <f>'Gap Validation'!AE112</f>
        <v>0</v>
      </c>
      <c r="V113" s="48">
        <f>'Gap Validation'!AF112</f>
        <v>0</v>
      </c>
      <c r="W113" s="48">
        <f>'Gap Validation'!AG112</f>
        <v>0</v>
      </c>
      <c r="X113" s="48">
        <f>'Gap Validation'!AH112</f>
        <v>0</v>
      </c>
      <c r="Y113" s="48">
        <f>'Gap Validation'!AI112</f>
        <v>0</v>
      </c>
      <c r="Z113" s="48">
        <f>'Gap Validation'!AJ112</f>
        <v>0</v>
      </c>
      <c r="AA113" s="48">
        <f>'Gap Validation'!AK112</f>
        <v>0</v>
      </c>
      <c r="AD113" s="61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3"/>
    </row>
    <row r="114" spans="2:87" x14ac:dyDescent="0.25">
      <c r="B114" s="48">
        <v>111</v>
      </c>
      <c r="C114" s="48">
        <f>'Gap Validation'!K113</f>
        <v>0</v>
      </c>
      <c r="D114" s="48">
        <f>'Gap Validation'!L113</f>
        <v>0</v>
      </c>
      <c r="E114" s="48">
        <f>'Gap Validation'!O113</f>
        <v>0</v>
      </c>
      <c r="F114" s="48">
        <f>'Gap Validation'!P113</f>
        <v>0</v>
      </c>
      <c r="G114" s="48">
        <f>'Gap Validation'!Q113</f>
        <v>0</v>
      </c>
      <c r="H114" s="48">
        <f>'Gap Validation'!R113</f>
        <v>0</v>
      </c>
      <c r="I114" s="48">
        <f>'Gap Validation'!S113</f>
        <v>0</v>
      </c>
      <c r="J114" s="48">
        <f>'Gap Validation'!T113</f>
        <v>0</v>
      </c>
      <c r="K114" s="48">
        <f>'Gap Validation'!U113</f>
        <v>0</v>
      </c>
      <c r="L114" s="48">
        <f>'Gap Validation'!V113</f>
        <v>0</v>
      </c>
      <c r="M114" s="48">
        <f>'Gap Validation'!W113</f>
        <v>0</v>
      </c>
      <c r="N114" s="48">
        <f>'Gap Validation'!X113</f>
        <v>0</v>
      </c>
      <c r="O114" s="48">
        <f>'Gap Validation'!Y113</f>
        <v>0</v>
      </c>
      <c r="P114" s="48">
        <f>'Gap Validation'!Z113</f>
        <v>0</v>
      </c>
      <c r="Q114" s="48">
        <f>'Gap Validation'!AA113</f>
        <v>0</v>
      </c>
      <c r="R114" s="48">
        <f>'Gap Validation'!AB113</f>
        <v>0</v>
      </c>
      <c r="S114" s="48">
        <f>'Gap Validation'!AC113</f>
        <v>0</v>
      </c>
      <c r="T114" s="48">
        <f>'Gap Validation'!AD113</f>
        <v>0</v>
      </c>
      <c r="U114" s="48">
        <f>'Gap Validation'!AE113</f>
        <v>0</v>
      </c>
      <c r="V114" s="48">
        <f>'Gap Validation'!AF113</f>
        <v>0</v>
      </c>
      <c r="W114" s="48">
        <f>'Gap Validation'!AG113</f>
        <v>0</v>
      </c>
      <c r="X114" s="48">
        <f>'Gap Validation'!AH113</f>
        <v>0</v>
      </c>
      <c r="Y114" s="48">
        <f>'Gap Validation'!AI113</f>
        <v>0</v>
      </c>
      <c r="Z114" s="48">
        <f>'Gap Validation'!AJ113</f>
        <v>0</v>
      </c>
      <c r="AA114" s="48">
        <f>'Gap Validation'!AK113</f>
        <v>0</v>
      </c>
      <c r="AD114" s="61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3"/>
    </row>
    <row r="115" spans="2:87" x14ac:dyDescent="0.25">
      <c r="B115" s="48">
        <v>112</v>
      </c>
      <c r="C115" s="48">
        <f>'Gap Validation'!K114</f>
        <v>0</v>
      </c>
      <c r="D115" s="48">
        <f>'Gap Validation'!L114</f>
        <v>0</v>
      </c>
      <c r="E115" s="48">
        <f>'Gap Validation'!O114</f>
        <v>0</v>
      </c>
      <c r="F115" s="48">
        <f>'Gap Validation'!P114</f>
        <v>0</v>
      </c>
      <c r="G115" s="48">
        <f>'Gap Validation'!Q114</f>
        <v>0</v>
      </c>
      <c r="H115" s="48">
        <f>'Gap Validation'!R114</f>
        <v>0</v>
      </c>
      <c r="I115" s="48">
        <f>'Gap Validation'!S114</f>
        <v>0</v>
      </c>
      <c r="J115" s="48">
        <f>'Gap Validation'!T114</f>
        <v>0</v>
      </c>
      <c r="K115" s="48">
        <f>'Gap Validation'!U114</f>
        <v>0</v>
      </c>
      <c r="L115" s="48">
        <f>'Gap Validation'!V114</f>
        <v>0</v>
      </c>
      <c r="M115" s="48">
        <f>'Gap Validation'!W114</f>
        <v>0</v>
      </c>
      <c r="N115" s="48">
        <f>'Gap Validation'!X114</f>
        <v>0</v>
      </c>
      <c r="O115" s="48">
        <f>'Gap Validation'!Y114</f>
        <v>0</v>
      </c>
      <c r="P115" s="48">
        <f>'Gap Validation'!Z114</f>
        <v>0</v>
      </c>
      <c r="Q115" s="48">
        <f>'Gap Validation'!AA114</f>
        <v>0</v>
      </c>
      <c r="R115" s="48">
        <f>'Gap Validation'!AB114</f>
        <v>0</v>
      </c>
      <c r="S115" s="48">
        <f>'Gap Validation'!AC114</f>
        <v>0</v>
      </c>
      <c r="T115" s="48">
        <f>'Gap Validation'!AD114</f>
        <v>0</v>
      </c>
      <c r="U115" s="48">
        <f>'Gap Validation'!AE114</f>
        <v>0</v>
      </c>
      <c r="V115" s="48">
        <f>'Gap Validation'!AF114</f>
        <v>0</v>
      </c>
      <c r="W115" s="48">
        <f>'Gap Validation'!AG114</f>
        <v>0</v>
      </c>
      <c r="X115" s="48">
        <f>'Gap Validation'!AH114</f>
        <v>0</v>
      </c>
      <c r="Y115" s="48">
        <f>'Gap Validation'!AI114</f>
        <v>0</v>
      </c>
      <c r="Z115" s="48">
        <f>'Gap Validation'!AJ114</f>
        <v>0</v>
      </c>
      <c r="AA115" s="48">
        <f>'Gap Validation'!AK114</f>
        <v>0</v>
      </c>
      <c r="AD115" s="61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3"/>
    </row>
    <row r="116" spans="2:87" x14ac:dyDescent="0.25">
      <c r="B116" s="48">
        <v>113</v>
      </c>
      <c r="C116" s="48">
        <f>'Gap Validation'!K115</f>
        <v>0</v>
      </c>
      <c r="D116" s="48">
        <f>'Gap Validation'!L115</f>
        <v>0</v>
      </c>
      <c r="E116" s="48">
        <f>'Gap Validation'!O115</f>
        <v>0</v>
      </c>
      <c r="F116" s="48">
        <f>'Gap Validation'!P115</f>
        <v>0</v>
      </c>
      <c r="G116" s="48">
        <f>'Gap Validation'!Q115</f>
        <v>0</v>
      </c>
      <c r="H116" s="48">
        <f>'Gap Validation'!R115</f>
        <v>0</v>
      </c>
      <c r="I116" s="48">
        <f>'Gap Validation'!S115</f>
        <v>0</v>
      </c>
      <c r="J116" s="48">
        <f>'Gap Validation'!T115</f>
        <v>0</v>
      </c>
      <c r="K116" s="48">
        <f>'Gap Validation'!U115</f>
        <v>0</v>
      </c>
      <c r="L116" s="48">
        <f>'Gap Validation'!V115</f>
        <v>0</v>
      </c>
      <c r="M116" s="48">
        <f>'Gap Validation'!W115</f>
        <v>0</v>
      </c>
      <c r="N116" s="48">
        <f>'Gap Validation'!X115</f>
        <v>0</v>
      </c>
      <c r="O116" s="48">
        <f>'Gap Validation'!Y115</f>
        <v>0</v>
      </c>
      <c r="P116" s="48">
        <f>'Gap Validation'!Z115</f>
        <v>0</v>
      </c>
      <c r="Q116" s="48">
        <f>'Gap Validation'!AA115</f>
        <v>0</v>
      </c>
      <c r="R116" s="48">
        <f>'Gap Validation'!AB115</f>
        <v>0</v>
      </c>
      <c r="S116" s="48">
        <f>'Gap Validation'!AC115</f>
        <v>0</v>
      </c>
      <c r="T116" s="48">
        <f>'Gap Validation'!AD115</f>
        <v>0</v>
      </c>
      <c r="U116" s="48">
        <f>'Gap Validation'!AE115</f>
        <v>0</v>
      </c>
      <c r="V116" s="48">
        <f>'Gap Validation'!AF115</f>
        <v>0</v>
      </c>
      <c r="W116" s="48">
        <f>'Gap Validation'!AG115</f>
        <v>0</v>
      </c>
      <c r="X116" s="48">
        <f>'Gap Validation'!AH115</f>
        <v>0</v>
      </c>
      <c r="Y116" s="48">
        <f>'Gap Validation'!AI115</f>
        <v>0</v>
      </c>
      <c r="Z116" s="48">
        <f>'Gap Validation'!AJ115</f>
        <v>0</v>
      </c>
      <c r="AA116" s="48">
        <f>'Gap Validation'!AK115</f>
        <v>0</v>
      </c>
      <c r="AD116" s="61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3"/>
    </row>
    <row r="117" spans="2:87" x14ac:dyDescent="0.25">
      <c r="B117" s="48">
        <v>114</v>
      </c>
      <c r="C117" s="48">
        <f>'Gap Validation'!K116</f>
        <v>0</v>
      </c>
      <c r="D117" s="48">
        <f>'Gap Validation'!L116</f>
        <v>0</v>
      </c>
      <c r="E117" s="48">
        <f>'Gap Validation'!O116</f>
        <v>0</v>
      </c>
      <c r="F117" s="48">
        <f>'Gap Validation'!P116</f>
        <v>0</v>
      </c>
      <c r="G117" s="48">
        <f>'Gap Validation'!Q116</f>
        <v>0</v>
      </c>
      <c r="H117" s="48">
        <f>'Gap Validation'!R116</f>
        <v>0</v>
      </c>
      <c r="I117" s="48">
        <f>'Gap Validation'!S116</f>
        <v>0</v>
      </c>
      <c r="J117" s="48">
        <f>'Gap Validation'!T116</f>
        <v>0</v>
      </c>
      <c r="K117" s="48">
        <f>'Gap Validation'!U116</f>
        <v>0</v>
      </c>
      <c r="L117" s="48">
        <f>'Gap Validation'!V116</f>
        <v>0</v>
      </c>
      <c r="M117" s="48">
        <f>'Gap Validation'!W116</f>
        <v>0</v>
      </c>
      <c r="N117" s="48">
        <f>'Gap Validation'!X116</f>
        <v>0</v>
      </c>
      <c r="O117" s="48">
        <f>'Gap Validation'!Y116</f>
        <v>0</v>
      </c>
      <c r="P117" s="48">
        <f>'Gap Validation'!Z116</f>
        <v>0</v>
      </c>
      <c r="Q117" s="48">
        <f>'Gap Validation'!AA116</f>
        <v>0</v>
      </c>
      <c r="R117" s="48">
        <f>'Gap Validation'!AB116</f>
        <v>0</v>
      </c>
      <c r="S117" s="48">
        <f>'Gap Validation'!AC116</f>
        <v>0</v>
      </c>
      <c r="T117" s="48">
        <f>'Gap Validation'!AD116</f>
        <v>0</v>
      </c>
      <c r="U117" s="48">
        <f>'Gap Validation'!AE116</f>
        <v>0</v>
      </c>
      <c r="V117" s="48">
        <f>'Gap Validation'!AF116</f>
        <v>0</v>
      </c>
      <c r="W117" s="48">
        <f>'Gap Validation'!AG116</f>
        <v>0</v>
      </c>
      <c r="X117" s="48">
        <f>'Gap Validation'!AH116</f>
        <v>0</v>
      </c>
      <c r="Y117" s="48">
        <f>'Gap Validation'!AI116</f>
        <v>0</v>
      </c>
      <c r="Z117" s="48">
        <f>'Gap Validation'!AJ116</f>
        <v>0</v>
      </c>
      <c r="AA117" s="48">
        <f>'Gap Validation'!AK116</f>
        <v>0</v>
      </c>
      <c r="AD117" s="61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3"/>
    </row>
    <row r="118" spans="2:87" x14ac:dyDescent="0.25">
      <c r="B118" s="48">
        <v>115</v>
      </c>
      <c r="C118" s="48">
        <f>'Gap Validation'!K117</f>
        <v>0</v>
      </c>
      <c r="D118" s="48">
        <f>'Gap Validation'!L117</f>
        <v>0</v>
      </c>
      <c r="E118" s="48">
        <f>'Gap Validation'!O117</f>
        <v>0</v>
      </c>
      <c r="F118" s="48">
        <f>'Gap Validation'!P117</f>
        <v>0</v>
      </c>
      <c r="G118" s="48">
        <f>'Gap Validation'!Q117</f>
        <v>0</v>
      </c>
      <c r="H118" s="48">
        <f>'Gap Validation'!R117</f>
        <v>0</v>
      </c>
      <c r="I118" s="48">
        <f>'Gap Validation'!S117</f>
        <v>0</v>
      </c>
      <c r="J118" s="48">
        <f>'Gap Validation'!T117</f>
        <v>0</v>
      </c>
      <c r="K118" s="48">
        <f>'Gap Validation'!U117</f>
        <v>0</v>
      </c>
      <c r="L118" s="48">
        <f>'Gap Validation'!V117</f>
        <v>0</v>
      </c>
      <c r="M118" s="48">
        <f>'Gap Validation'!W117</f>
        <v>0</v>
      </c>
      <c r="N118" s="48">
        <f>'Gap Validation'!X117</f>
        <v>0</v>
      </c>
      <c r="O118" s="48">
        <f>'Gap Validation'!Y117</f>
        <v>0</v>
      </c>
      <c r="P118" s="48">
        <f>'Gap Validation'!Z117</f>
        <v>0</v>
      </c>
      <c r="Q118" s="48">
        <f>'Gap Validation'!AA117</f>
        <v>0</v>
      </c>
      <c r="R118" s="48">
        <f>'Gap Validation'!AB117</f>
        <v>0</v>
      </c>
      <c r="S118" s="48">
        <f>'Gap Validation'!AC117</f>
        <v>0</v>
      </c>
      <c r="T118" s="48">
        <f>'Gap Validation'!AD117</f>
        <v>0</v>
      </c>
      <c r="U118" s="48">
        <f>'Gap Validation'!AE117</f>
        <v>0</v>
      </c>
      <c r="V118" s="48">
        <f>'Gap Validation'!AF117</f>
        <v>0</v>
      </c>
      <c r="W118" s="48">
        <f>'Gap Validation'!AG117</f>
        <v>0</v>
      </c>
      <c r="X118" s="48">
        <f>'Gap Validation'!AH117</f>
        <v>0</v>
      </c>
      <c r="Y118" s="48">
        <f>'Gap Validation'!AI117</f>
        <v>0</v>
      </c>
      <c r="Z118" s="48">
        <f>'Gap Validation'!AJ117</f>
        <v>0</v>
      </c>
      <c r="AA118" s="48">
        <f>'Gap Validation'!AK117</f>
        <v>0</v>
      </c>
      <c r="AD118" s="61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3"/>
    </row>
    <row r="119" spans="2:87" x14ac:dyDescent="0.25">
      <c r="B119" s="48">
        <v>116</v>
      </c>
      <c r="C119" s="48">
        <f>'Gap Validation'!K118</f>
        <v>0</v>
      </c>
      <c r="D119" s="48">
        <f>'Gap Validation'!L118</f>
        <v>0</v>
      </c>
      <c r="E119" s="48">
        <f>'Gap Validation'!O118</f>
        <v>0</v>
      </c>
      <c r="F119" s="48">
        <f>'Gap Validation'!P118</f>
        <v>0</v>
      </c>
      <c r="G119" s="48">
        <f>'Gap Validation'!Q118</f>
        <v>0</v>
      </c>
      <c r="H119" s="48">
        <f>'Gap Validation'!R118</f>
        <v>0</v>
      </c>
      <c r="I119" s="48">
        <f>'Gap Validation'!S118</f>
        <v>0</v>
      </c>
      <c r="J119" s="48">
        <f>'Gap Validation'!T118</f>
        <v>0</v>
      </c>
      <c r="K119" s="48">
        <f>'Gap Validation'!U118</f>
        <v>0</v>
      </c>
      <c r="L119" s="48">
        <f>'Gap Validation'!V118</f>
        <v>0</v>
      </c>
      <c r="M119" s="48">
        <f>'Gap Validation'!W118</f>
        <v>0</v>
      </c>
      <c r="N119" s="48">
        <f>'Gap Validation'!X118</f>
        <v>0</v>
      </c>
      <c r="O119" s="48">
        <f>'Gap Validation'!Y118</f>
        <v>0</v>
      </c>
      <c r="P119" s="48">
        <f>'Gap Validation'!Z118</f>
        <v>0</v>
      </c>
      <c r="Q119" s="48">
        <f>'Gap Validation'!AA118</f>
        <v>0</v>
      </c>
      <c r="R119" s="48">
        <f>'Gap Validation'!AB118</f>
        <v>0</v>
      </c>
      <c r="S119" s="48">
        <f>'Gap Validation'!AC118</f>
        <v>0</v>
      </c>
      <c r="T119" s="48">
        <f>'Gap Validation'!AD118</f>
        <v>0</v>
      </c>
      <c r="U119" s="48">
        <f>'Gap Validation'!AE118</f>
        <v>0</v>
      </c>
      <c r="V119" s="48">
        <f>'Gap Validation'!AF118</f>
        <v>0</v>
      </c>
      <c r="W119" s="48">
        <f>'Gap Validation'!AG118</f>
        <v>0</v>
      </c>
      <c r="X119" s="48">
        <f>'Gap Validation'!AH118</f>
        <v>0</v>
      </c>
      <c r="Y119" s="48">
        <f>'Gap Validation'!AI118</f>
        <v>0</v>
      </c>
      <c r="Z119" s="48">
        <f>'Gap Validation'!AJ118</f>
        <v>0</v>
      </c>
      <c r="AA119" s="48">
        <f>'Gap Validation'!AK118</f>
        <v>0</v>
      </c>
      <c r="AD119" s="61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3"/>
    </row>
    <row r="120" spans="2:87" x14ac:dyDescent="0.25">
      <c r="B120" s="48">
        <v>117</v>
      </c>
      <c r="C120" s="48">
        <f>'Gap Validation'!K119</f>
        <v>0</v>
      </c>
      <c r="D120" s="48">
        <f>'Gap Validation'!L119</f>
        <v>0</v>
      </c>
      <c r="E120" s="48">
        <f>'Gap Validation'!O119</f>
        <v>0</v>
      </c>
      <c r="F120" s="48">
        <f>'Gap Validation'!P119</f>
        <v>0</v>
      </c>
      <c r="G120" s="48">
        <f>'Gap Validation'!Q119</f>
        <v>0</v>
      </c>
      <c r="H120" s="48">
        <f>'Gap Validation'!R119</f>
        <v>0</v>
      </c>
      <c r="I120" s="48">
        <f>'Gap Validation'!S119</f>
        <v>0</v>
      </c>
      <c r="J120" s="48">
        <f>'Gap Validation'!T119</f>
        <v>0</v>
      </c>
      <c r="K120" s="48">
        <f>'Gap Validation'!U119</f>
        <v>0</v>
      </c>
      <c r="L120" s="48">
        <f>'Gap Validation'!V119</f>
        <v>0</v>
      </c>
      <c r="M120" s="48">
        <f>'Gap Validation'!W119</f>
        <v>0</v>
      </c>
      <c r="N120" s="48">
        <f>'Gap Validation'!X119</f>
        <v>0</v>
      </c>
      <c r="O120" s="48">
        <f>'Gap Validation'!Y119</f>
        <v>0</v>
      </c>
      <c r="P120" s="48">
        <f>'Gap Validation'!Z119</f>
        <v>0</v>
      </c>
      <c r="Q120" s="48">
        <f>'Gap Validation'!AA119</f>
        <v>0</v>
      </c>
      <c r="R120" s="48">
        <f>'Gap Validation'!AB119</f>
        <v>0</v>
      </c>
      <c r="S120" s="48">
        <f>'Gap Validation'!AC119</f>
        <v>0</v>
      </c>
      <c r="T120" s="48">
        <f>'Gap Validation'!AD119</f>
        <v>0</v>
      </c>
      <c r="U120" s="48">
        <f>'Gap Validation'!AE119</f>
        <v>0</v>
      </c>
      <c r="V120" s="48">
        <f>'Gap Validation'!AF119</f>
        <v>0</v>
      </c>
      <c r="W120" s="48">
        <f>'Gap Validation'!AG119</f>
        <v>0</v>
      </c>
      <c r="X120" s="48">
        <f>'Gap Validation'!AH119</f>
        <v>0</v>
      </c>
      <c r="Y120" s="48">
        <f>'Gap Validation'!AI119</f>
        <v>0</v>
      </c>
      <c r="Z120" s="48">
        <f>'Gap Validation'!AJ119</f>
        <v>0</v>
      </c>
      <c r="AA120" s="48">
        <f>'Gap Validation'!AK119</f>
        <v>0</v>
      </c>
      <c r="AD120" s="61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3"/>
    </row>
    <row r="121" spans="2:87" x14ac:dyDescent="0.25">
      <c r="B121" s="48">
        <v>118</v>
      </c>
      <c r="C121" s="48">
        <f>'Gap Validation'!K120</f>
        <v>0</v>
      </c>
      <c r="D121" s="48">
        <f>'Gap Validation'!L120</f>
        <v>0</v>
      </c>
      <c r="E121" s="48">
        <f>'Gap Validation'!O120</f>
        <v>0</v>
      </c>
      <c r="F121" s="48">
        <f>'Gap Validation'!P120</f>
        <v>0</v>
      </c>
      <c r="G121" s="48">
        <f>'Gap Validation'!Q120</f>
        <v>0</v>
      </c>
      <c r="H121" s="48">
        <f>'Gap Validation'!R120</f>
        <v>0</v>
      </c>
      <c r="I121" s="48">
        <f>'Gap Validation'!S120</f>
        <v>0</v>
      </c>
      <c r="J121" s="48">
        <f>'Gap Validation'!T120</f>
        <v>0</v>
      </c>
      <c r="K121" s="48">
        <f>'Gap Validation'!U120</f>
        <v>0</v>
      </c>
      <c r="L121" s="48">
        <f>'Gap Validation'!V120</f>
        <v>0</v>
      </c>
      <c r="M121" s="48">
        <f>'Gap Validation'!W120</f>
        <v>0</v>
      </c>
      <c r="N121" s="48">
        <f>'Gap Validation'!X120</f>
        <v>0</v>
      </c>
      <c r="O121" s="48">
        <f>'Gap Validation'!Y120</f>
        <v>0</v>
      </c>
      <c r="P121" s="48">
        <f>'Gap Validation'!Z120</f>
        <v>0</v>
      </c>
      <c r="Q121" s="48">
        <f>'Gap Validation'!AA120</f>
        <v>0</v>
      </c>
      <c r="R121" s="48">
        <f>'Gap Validation'!AB120</f>
        <v>0</v>
      </c>
      <c r="S121" s="48">
        <f>'Gap Validation'!AC120</f>
        <v>0</v>
      </c>
      <c r="T121" s="48">
        <f>'Gap Validation'!AD120</f>
        <v>0</v>
      </c>
      <c r="U121" s="48">
        <f>'Gap Validation'!AE120</f>
        <v>0</v>
      </c>
      <c r="V121" s="48">
        <f>'Gap Validation'!AF120</f>
        <v>0</v>
      </c>
      <c r="W121" s="48">
        <f>'Gap Validation'!AG120</f>
        <v>0</v>
      </c>
      <c r="X121" s="48">
        <f>'Gap Validation'!AH120</f>
        <v>0</v>
      </c>
      <c r="Y121" s="48">
        <f>'Gap Validation'!AI120</f>
        <v>0</v>
      </c>
      <c r="Z121" s="48">
        <f>'Gap Validation'!AJ120</f>
        <v>0</v>
      </c>
      <c r="AA121" s="48">
        <f>'Gap Validation'!AK120</f>
        <v>0</v>
      </c>
      <c r="AD121" s="61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3"/>
    </row>
    <row r="122" spans="2:87" x14ac:dyDescent="0.25">
      <c r="B122" s="48">
        <v>119</v>
      </c>
      <c r="C122" s="48">
        <f>'Gap Validation'!K121</f>
        <v>0</v>
      </c>
      <c r="D122" s="48">
        <f>'Gap Validation'!L121</f>
        <v>0</v>
      </c>
      <c r="E122" s="48">
        <f>'Gap Validation'!O121</f>
        <v>0</v>
      </c>
      <c r="F122" s="48">
        <f>'Gap Validation'!P121</f>
        <v>0</v>
      </c>
      <c r="G122" s="48">
        <f>'Gap Validation'!Q121</f>
        <v>0</v>
      </c>
      <c r="H122" s="48">
        <f>'Gap Validation'!R121</f>
        <v>0</v>
      </c>
      <c r="I122" s="48">
        <f>'Gap Validation'!S121</f>
        <v>0</v>
      </c>
      <c r="J122" s="48">
        <f>'Gap Validation'!T121</f>
        <v>0</v>
      </c>
      <c r="K122" s="48">
        <f>'Gap Validation'!U121</f>
        <v>0</v>
      </c>
      <c r="L122" s="48">
        <f>'Gap Validation'!V121</f>
        <v>0</v>
      </c>
      <c r="M122" s="48">
        <f>'Gap Validation'!W121</f>
        <v>0</v>
      </c>
      <c r="N122" s="48">
        <f>'Gap Validation'!X121</f>
        <v>0</v>
      </c>
      <c r="O122" s="48">
        <f>'Gap Validation'!Y121</f>
        <v>0</v>
      </c>
      <c r="P122" s="48">
        <f>'Gap Validation'!Z121</f>
        <v>0</v>
      </c>
      <c r="Q122" s="48">
        <f>'Gap Validation'!AA121</f>
        <v>0</v>
      </c>
      <c r="R122" s="48">
        <f>'Gap Validation'!AB121</f>
        <v>0</v>
      </c>
      <c r="S122" s="48">
        <f>'Gap Validation'!AC121</f>
        <v>0</v>
      </c>
      <c r="T122" s="48">
        <f>'Gap Validation'!AD121</f>
        <v>0</v>
      </c>
      <c r="U122" s="48">
        <f>'Gap Validation'!AE121</f>
        <v>0</v>
      </c>
      <c r="V122" s="48">
        <f>'Gap Validation'!AF121</f>
        <v>0</v>
      </c>
      <c r="W122" s="48">
        <f>'Gap Validation'!AG121</f>
        <v>0</v>
      </c>
      <c r="X122" s="48">
        <f>'Gap Validation'!AH121</f>
        <v>0</v>
      </c>
      <c r="Y122" s="48">
        <f>'Gap Validation'!AI121</f>
        <v>0</v>
      </c>
      <c r="Z122" s="48">
        <f>'Gap Validation'!AJ121</f>
        <v>0</v>
      </c>
      <c r="AA122" s="48">
        <f>'Gap Validation'!AK121</f>
        <v>0</v>
      </c>
      <c r="AD122" s="61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3"/>
    </row>
    <row r="123" spans="2:87" x14ac:dyDescent="0.25">
      <c r="B123" s="48">
        <v>120</v>
      </c>
      <c r="C123" s="48">
        <f>'Gap Validation'!K122</f>
        <v>0</v>
      </c>
      <c r="D123" s="48">
        <f>'Gap Validation'!L122</f>
        <v>0</v>
      </c>
      <c r="E123" s="48">
        <f>'Gap Validation'!O122</f>
        <v>0</v>
      </c>
      <c r="F123" s="48">
        <f>'Gap Validation'!P122</f>
        <v>0</v>
      </c>
      <c r="G123" s="48">
        <f>'Gap Validation'!Q122</f>
        <v>0</v>
      </c>
      <c r="H123" s="48">
        <f>'Gap Validation'!R122</f>
        <v>0</v>
      </c>
      <c r="I123" s="48">
        <f>'Gap Validation'!S122</f>
        <v>0</v>
      </c>
      <c r="J123" s="48">
        <f>'Gap Validation'!T122</f>
        <v>0</v>
      </c>
      <c r="K123" s="48">
        <f>'Gap Validation'!U122</f>
        <v>0</v>
      </c>
      <c r="L123" s="48">
        <f>'Gap Validation'!V122</f>
        <v>0</v>
      </c>
      <c r="M123" s="48">
        <f>'Gap Validation'!W122</f>
        <v>0</v>
      </c>
      <c r="N123" s="48">
        <f>'Gap Validation'!X122</f>
        <v>0</v>
      </c>
      <c r="O123" s="48">
        <f>'Gap Validation'!Y122</f>
        <v>0</v>
      </c>
      <c r="P123" s="48">
        <f>'Gap Validation'!Z122</f>
        <v>0</v>
      </c>
      <c r="Q123" s="48">
        <f>'Gap Validation'!AA122</f>
        <v>0</v>
      </c>
      <c r="R123" s="48">
        <f>'Gap Validation'!AB122</f>
        <v>0</v>
      </c>
      <c r="S123" s="48">
        <f>'Gap Validation'!AC122</f>
        <v>0</v>
      </c>
      <c r="T123" s="48">
        <f>'Gap Validation'!AD122</f>
        <v>0</v>
      </c>
      <c r="U123" s="48">
        <f>'Gap Validation'!AE122</f>
        <v>0</v>
      </c>
      <c r="V123" s="48">
        <f>'Gap Validation'!AF122</f>
        <v>0</v>
      </c>
      <c r="W123" s="48">
        <f>'Gap Validation'!AG122</f>
        <v>0</v>
      </c>
      <c r="X123" s="48">
        <f>'Gap Validation'!AH122</f>
        <v>0</v>
      </c>
      <c r="Y123" s="48">
        <f>'Gap Validation'!AI122</f>
        <v>0</v>
      </c>
      <c r="Z123" s="48">
        <f>'Gap Validation'!AJ122</f>
        <v>0</v>
      </c>
      <c r="AA123" s="48">
        <f>'Gap Validation'!AK122</f>
        <v>0</v>
      </c>
      <c r="AD123" s="61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3"/>
    </row>
    <row r="124" spans="2:87" x14ac:dyDescent="0.25">
      <c r="B124" s="48">
        <v>121</v>
      </c>
      <c r="C124" s="48">
        <f>'Gap Validation'!K123</f>
        <v>0</v>
      </c>
      <c r="D124" s="48">
        <f>'Gap Validation'!L123</f>
        <v>0</v>
      </c>
      <c r="E124" s="48">
        <f>'Gap Validation'!O123</f>
        <v>0</v>
      </c>
      <c r="F124" s="48">
        <f>'Gap Validation'!P123</f>
        <v>0</v>
      </c>
      <c r="G124" s="48">
        <f>'Gap Validation'!Q123</f>
        <v>0</v>
      </c>
      <c r="H124" s="48">
        <f>'Gap Validation'!R123</f>
        <v>0</v>
      </c>
      <c r="I124" s="48">
        <f>'Gap Validation'!S123</f>
        <v>0</v>
      </c>
      <c r="J124" s="48">
        <f>'Gap Validation'!T123</f>
        <v>0</v>
      </c>
      <c r="K124" s="48">
        <f>'Gap Validation'!U123</f>
        <v>0</v>
      </c>
      <c r="L124" s="48">
        <f>'Gap Validation'!V123</f>
        <v>0</v>
      </c>
      <c r="M124" s="48">
        <f>'Gap Validation'!W123</f>
        <v>0</v>
      </c>
      <c r="N124" s="48">
        <f>'Gap Validation'!X123</f>
        <v>0</v>
      </c>
      <c r="O124" s="48">
        <f>'Gap Validation'!Y123</f>
        <v>0</v>
      </c>
      <c r="P124" s="48">
        <f>'Gap Validation'!Z123</f>
        <v>0</v>
      </c>
      <c r="Q124" s="48">
        <f>'Gap Validation'!AA123</f>
        <v>0</v>
      </c>
      <c r="R124" s="48">
        <f>'Gap Validation'!AB123</f>
        <v>0</v>
      </c>
      <c r="S124" s="48">
        <f>'Gap Validation'!AC123</f>
        <v>0</v>
      </c>
      <c r="T124" s="48">
        <f>'Gap Validation'!AD123</f>
        <v>0</v>
      </c>
      <c r="U124" s="48">
        <f>'Gap Validation'!AE123</f>
        <v>0</v>
      </c>
      <c r="V124" s="48">
        <f>'Gap Validation'!AF123</f>
        <v>0</v>
      </c>
      <c r="W124" s="48">
        <f>'Gap Validation'!AG123</f>
        <v>0</v>
      </c>
      <c r="X124" s="48">
        <f>'Gap Validation'!AH123</f>
        <v>0</v>
      </c>
      <c r="Y124" s="48">
        <f>'Gap Validation'!AI123</f>
        <v>0</v>
      </c>
      <c r="Z124" s="48">
        <f>'Gap Validation'!AJ123</f>
        <v>0</v>
      </c>
      <c r="AA124" s="48">
        <f>'Gap Validation'!AK123</f>
        <v>0</v>
      </c>
      <c r="AD124" s="61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3"/>
    </row>
    <row r="125" spans="2:87" x14ac:dyDescent="0.25">
      <c r="B125" s="48">
        <v>122</v>
      </c>
      <c r="C125" s="48">
        <f>'Gap Validation'!K124</f>
        <v>0</v>
      </c>
      <c r="D125" s="48">
        <f>'Gap Validation'!L124</f>
        <v>0</v>
      </c>
      <c r="E125" s="48">
        <f>'Gap Validation'!O124</f>
        <v>0</v>
      </c>
      <c r="F125" s="48">
        <f>'Gap Validation'!P124</f>
        <v>0</v>
      </c>
      <c r="G125" s="48">
        <f>'Gap Validation'!Q124</f>
        <v>0</v>
      </c>
      <c r="H125" s="48">
        <f>'Gap Validation'!R124</f>
        <v>0</v>
      </c>
      <c r="I125" s="48">
        <f>'Gap Validation'!S124</f>
        <v>0</v>
      </c>
      <c r="J125" s="48">
        <f>'Gap Validation'!T124</f>
        <v>0</v>
      </c>
      <c r="K125" s="48">
        <f>'Gap Validation'!U124</f>
        <v>0</v>
      </c>
      <c r="L125" s="48">
        <f>'Gap Validation'!V124</f>
        <v>0</v>
      </c>
      <c r="M125" s="48">
        <f>'Gap Validation'!W124</f>
        <v>0</v>
      </c>
      <c r="N125" s="48">
        <f>'Gap Validation'!X124</f>
        <v>0</v>
      </c>
      <c r="O125" s="48">
        <f>'Gap Validation'!Y124</f>
        <v>0</v>
      </c>
      <c r="P125" s="48">
        <f>'Gap Validation'!Z124</f>
        <v>0</v>
      </c>
      <c r="Q125" s="48">
        <f>'Gap Validation'!AA124</f>
        <v>0</v>
      </c>
      <c r="R125" s="48">
        <f>'Gap Validation'!AB124</f>
        <v>0</v>
      </c>
      <c r="S125" s="48">
        <f>'Gap Validation'!AC124</f>
        <v>0</v>
      </c>
      <c r="T125" s="48">
        <f>'Gap Validation'!AD124</f>
        <v>0</v>
      </c>
      <c r="U125" s="48">
        <f>'Gap Validation'!AE124</f>
        <v>0</v>
      </c>
      <c r="V125" s="48">
        <f>'Gap Validation'!AF124</f>
        <v>0</v>
      </c>
      <c r="W125" s="48">
        <f>'Gap Validation'!AG124</f>
        <v>0</v>
      </c>
      <c r="X125" s="48">
        <f>'Gap Validation'!AH124</f>
        <v>0</v>
      </c>
      <c r="Y125" s="48">
        <f>'Gap Validation'!AI124</f>
        <v>0</v>
      </c>
      <c r="Z125" s="48">
        <f>'Gap Validation'!AJ124</f>
        <v>0</v>
      </c>
      <c r="AA125" s="48">
        <f>'Gap Validation'!AK124</f>
        <v>0</v>
      </c>
      <c r="AD125" s="61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3"/>
    </row>
    <row r="126" spans="2:87" x14ac:dyDescent="0.25">
      <c r="B126" s="48">
        <v>123</v>
      </c>
      <c r="C126" s="48">
        <f>'Gap Validation'!K125</f>
        <v>0</v>
      </c>
      <c r="D126" s="48">
        <f>'Gap Validation'!L125</f>
        <v>0</v>
      </c>
      <c r="E126" s="48">
        <f>'Gap Validation'!O125</f>
        <v>0</v>
      </c>
      <c r="F126" s="48">
        <f>'Gap Validation'!P125</f>
        <v>0</v>
      </c>
      <c r="G126" s="48">
        <f>'Gap Validation'!Q125</f>
        <v>0</v>
      </c>
      <c r="H126" s="48">
        <f>'Gap Validation'!R125</f>
        <v>0</v>
      </c>
      <c r="I126" s="48">
        <f>'Gap Validation'!S125</f>
        <v>0</v>
      </c>
      <c r="J126" s="48">
        <f>'Gap Validation'!T125</f>
        <v>0</v>
      </c>
      <c r="K126" s="48">
        <f>'Gap Validation'!U125</f>
        <v>0</v>
      </c>
      <c r="L126" s="48">
        <f>'Gap Validation'!V125</f>
        <v>0</v>
      </c>
      <c r="M126" s="48">
        <f>'Gap Validation'!W125</f>
        <v>0</v>
      </c>
      <c r="N126" s="48">
        <f>'Gap Validation'!X125</f>
        <v>0</v>
      </c>
      <c r="O126" s="48">
        <f>'Gap Validation'!Y125</f>
        <v>0</v>
      </c>
      <c r="P126" s="48">
        <f>'Gap Validation'!Z125</f>
        <v>0</v>
      </c>
      <c r="Q126" s="48">
        <f>'Gap Validation'!AA125</f>
        <v>0</v>
      </c>
      <c r="R126" s="48">
        <f>'Gap Validation'!AB125</f>
        <v>0</v>
      </c>
      <c r="S126" s="48">
        <f>'Gap Validation'!AC125</f>
        <v>0</v>
      </c>
      <c r="T126" s="48">
        <f>'Gap Validation'!AD125</f>
        <v>0</v>
      </c>
      <c r="U126" s="48">
        <f>'Gap Validation'!AE125</f>
        <v>0</v>
      </c>
      <c r="V126" s="48">
        <f>'Gap Validation'!AF125</f>
        <v>0</v>
      </c>
      <c r="W126" s="48">
        <f>'Gap Validation'!AG125</f>
        <v>0</v>
      </c>
      <c r="X126" s="48">
        <f>'Gap Validation'!AH125</f>
        <v>0</v>
      </c>
      <c r="Y126" s="48">
        <f>'Gap Validation'!AI125</f>
        <v>0</v>
      </c>
      <c r="Z126" s="48">
        <f>'Gap Validation'!AJ125</f>
        <v>0</v>
      </c>
      <c r="AA126" s="48">
        <f>'Gap Validation'!AK125</f>
        <v>0</v>
      </c>
      <c r="AD126" s="61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3"/>
    </row>
    <row r="127" spans="2:87" x14ac:dyDescent="0.25">
      <c r="B127" s="48">
        <v>124</v>
      </c>
      <c r="C127" s="48">
        <f>'Gap Validation'!K126</f>
        <v>0</v>
      </c>
      <c r="D127" s="48">
        <f>'Gap Validation'!L126</f>
        <v>0</v>
      </c>
      <c r="E127" s="48">
        <f>'Gap Validation'!O126</f>
        <v>0</v>
      </c>
      <c r="F127" s="48">
        <f>'Gap Validation'!P126</f>
        <v>0</v>
      </c>
      <c r="G127" s="48">
        <f>'Gap Validation'!Q126</f>
        <v>0</v>
      </c>
      <c r="H127" s="48">
        <f>'Gap Validation'!R126</f>
        <v>0</v>
      </c>
      <c r="I127" s="48">
        <f>'Gap Validation'!S126</f>
        <v>0</v>
      </c>
      <c r="J127" s="48">
        <f>'Gap Validation'!T126</f>
        <v>0</v>
      </c>
      <c r="K127" s="48">
        <f>'Gap Validation'!U126</f>
        <v>0</v>
      </c>
      <c r="L127" s="48">
        <f>'Gap Validation'!V126</f>
        <v>0</v>
      </c>
      <c r="M127" s="48">
        <f>'Gap Validation'!W126</f>
        <v>0</v>
      </c>
      <c r="N127" s="48">
        <f>'Gap Validation'!X126</f>
        <v>0</v>
      </c>
      <c r="O127" s="48">
        <f>'Gap Validation'!Y126</f>
        <v>0</v>
      </c>
      <c r="P127" s="48">
        <f>'Gap Validation'!Z126</f>
        <v>0</v>
      </c>
      <c r="Q127" s="48">
        <f>'Gap Validation'!AA126</f>
        <v>0</v>
      </c>
      <c r="R127" s="48">
        <f>'Gap Validation'!AB126</f>
        <v>0</v>
      </c>
      <c r="S127" s="48">
        <f>'Gap Validation'!AC126</f>
        <v>0</v>
      </c>
      <c r="T127" s="48">
        <f>'Gap Validation'!AD126</f>
        <v>0</v>
      </c>
      <c r="U127" s="48">
        <f>'Gap Validation'!AE126</f>
        <v>0</v>
      </c>
      <c r="V127" s="48">
        <f>'Gap Validation'!AF126</f>
        <v>0</v>
      </c>
      <c r="W127" s="48">
        <f>'Gap Validation'!AG126</f>
        <v>0</v>
      </c>
      <c r="X127" s="48">
        <f>'Gap Validation'!AH126</f>
        <v>0</v>
      </c>
      <c r="Y127" s="48">
        <f>'Gap Validation'!AI126</f>
        <v>0</v>
      </c>
      <c r="Z127" s="48">
        <f>'Gap Validation'!AJ126</f>
        <v>0</v>
      </c>
      <c r="AA127" s="48">
        <f>'Gap Validation'!AK126</f>
        <v>0</v>
      </c>
      <c r="AD127" s="61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3"/>
    </row>
    <row r="128" spans="2:87" x14ac:dyDescent="0.25">
      <c r="B128" s="48">
        <v>125</v>
      </c>
      <c r="C128" s="48">
        <f>'Gap Validation'!K127</f>
        <v>0</v>
      </c>
      <c r="D128" s="48">
        <f>'Gap Validation'!L127</f>
        <v>0</v>
      </c>
      <c r="E128" s="48">
        <f>'Gap Validation'!O127</f>
        <v>0</v>
      </c>
      <c r="F128" s="48">
        <f>'Gap Validation'!P127</f>
        <v>0</v>
      </c>
      <c r="G128" s="48">
        <f>'Gap Validation'!Q127</f>
        <v>0</v>
      </c>
      <c r="H128" s="48">
        <f>'Gap Validation'!R127</f>
        <v>0</v>
      </c>
      <c r="I128" s="48">
        <f>'Gap Validation'!S127</f>
        <v>0</v>
      </c>
      <c r="J128" s="48">
        <f>'Gap Validation'!T127</f>
        <v>0</v>
      </c>
      <c r="K128" s="48">
        <f>'Gap Validation'!U127</f>
        <v>0</v>
      </c>
      <c r="L128" s="48">
        <f>'Gap Validation'!V127</f>
        <v>0</v>
      </c>
      <c r="M128" s="48">
        <f>'Gap Validation'!W127</f>
        <v>0</v>
      </c>
      <c r="N128" s="48">
        <f>'Gap Validation'!X127</f>
        <v>0</v>
      </c>
      <c r="O128" s="48">
        <f>'Gap Validation'!Y127</f>
        <v>0</v>
      </c>
      <c r="P128" s="48">
        <f>'Gap Validation'!Z127</f>
        <v>0</v>
      </c>
      <c r="Q128" s="48">
        <f>'Gap Validation'!AA127</f>
        <v>0</v>
      </c>
      <c r="R128" s="48">
        <f>'Gap Validation'!AB127</f>
        <v>0</v>
      </c>
      <c r="S128" s="48">
        <f>'Gap Validation'!AC127</f>
        <v>0</v>
      </c>
      <c r="T128" s="48">
        <f>'Gap Validation'!AD127</f>
        <v>0</v>
      </c>
      <c r="U128" s="48">
        <f>'Gap Validation'!AE127</f>
        <v>0</v>
      </c>
      <c r="V128" s="48">
        <f>'Gap Validation'!AF127</f>
        <v>0</v>
      </c>
      <c r="W128" s="48">
        <f>'Gap Validation'!AG127</f>
        <v>0</v>
      </c>
      <c r="X128" s="48">
        <f>'Gap Validation'!AH127</f>
        <v>0</v>
      </c>
      <c r="Y128" s="48">
        <f>'Gap Validation'!AI127</f>
        <v>0</v>
      </c>
      <c r="Z128" s="48">
        <f>'Gap Validation'!AJ127</f>
        <v>0</v>
      </c>
      <c r="AA128" s="48">
        <f>'Gap Validation'!AK127</f>
        <v>0</v>
      </c>
      <c r="AD128" s="61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3"/>
    </row>
    <row r="129" spans="2:87" x14ac:dyDescent="0.25">
      <c r="B129" s="48">
        <v>126</v>
      </c>
      <c r="C129" s="48">
        <f>'Gap Validation'!K128</f>
        <v>0</v>
      </c>
      <c r="D129" s="48">
        <f>'Gap Validation'!L128</f>
        <v>0</v>
      </c>
      <c r="E129" s="48">
        <f>'Gap Validation'!O128</f>
        <v>0</v>
      </c>
      <c r="F129" s="48">
        <f>'Gap Validation'!P128</f>
        <v>0</v>
      </c>
      <c r="G129" s="48">
        <f>'Gap Validation'!Q128</f>
        <v>0</v>
      </c>
      <c r="H129" s="48">
        <f>'Gap Validation'!R128</f>
        <v>0</v>
      </c>
      <c r="I129" s="48">
        <f>'Gap Validation'!S128</f>
        <v>0</v>
      </c>
      <c r="J129" s="48">
        <f>'Gap Validation'!T128</f>
        <v>0</v>
      </c>
      <c r="K129" s="48">
        <f>'Gap Validation'!U128</f>
        <v>0</v>
      </c>
      <c r="L129" s="48">
        <f>'Gap Validation'!V128</f>
        <v>0</v>
      </c>
      <c r="M129" s="48">
        <f>'Gap Validation'!W128</f>
        <v>0</v>
      </c>
      <c r="N129" s="48">
        <f>'Gap Validation'!X128</f>
        <v>0</v>
      </c>
      <c r="O129" s="48">
        <f>'Gap Validation'!Y128</f>
        <v>0</v>
      </c>
      <c r="P129" s="48">
        <f>'Gap Validation'!Z128</f>
        <v>0</v>
      </c>
      <c r="Q129" s="48">
        <f>'Gap Validation'!AA128</f>
        <v>0</v>
      </c>
      <c r="R129" s="48">
        <f>'Gap Validation'!AB128</f>
        <v>0</v>
      </c>
      <c r="S129" s="48">
        <f>'Gap Validation'!AC128</f>
        <v>0</v>
      </c>
      <c r="T129" s="48">
        <f>'Gap Validation'!AD128</f>
        <v>0</v>
      </c>
      <c r="U129" s="48">
        <f>'Gap Validation'!AE128</f>
        <v>0</v>
      </c>
      <c r="V129" s="48">
        <f>'Gap Validation'!AF128</f>
        <v>0</v>
      </c>
      <c r="W129" s="48">
        <f>'Gap Validation'!AG128</f>
        <v>0</v>
      </c>
      <c r="X129" s="48">
        <f>'Gap Validation'!AH128</f>
        <v>0</v>
      </c>
      <c r="Y129" s="48">
        <f>'Gap Validation'!AI128</f>
        <v>0</v>
      </c>
      <c r="Z129" s="48">
        <f>'Gap Validation'!AJ128</f>
        <v>0</v>
      </c>
      <c r="AA129" s="48">
        <f>'Gap Validation'!AK128</f>
        <v>0</v>
      </c>
      <c r="AD129" s="61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3"/>
    </row>
    <row r="130" spans="2:87" x14ac:dyDescent="0.25">
      <c r="B130" s="48">
        <v>127</v>
      </c>
      <c r="C130" s="48">
        <f>'Gap Validation'!K129</f>
        <v>0</v>
      </c>
      <c r="D130" s="48">
        <f>'Gap Validation'!L129</f>
        <v>0</v>
      </c>
      <c r="E130" s="48">
        <f>'Gap Validation'!O129</f>
        <v>0</v>
      </c>
      <c r="F130" s="48">
        <f>'Gap Validation'!P129</f>
        <v>0</v>
      </c>
      <c r="G130" s="48">
        <f>'Gap Validation'!Q129</f>
        <v>0</v>
      </c>
      <c r="H130" s="48">
        <f>'Gap Validation'!R129</f>
        <v>0</v>
      </c>
      <c r="I130" s="48">
        <f>'Gap Validation'!S129</f>
        <v>0</v>
      </c>
      <c r="J130" s="48">
        <f>'Gap Validation'!T129</f>
        <v>0</v>
      </c>
      <c r="K130" s="48">
        <f>'Gap Validation'!U129</f>
        <v>0</v>
      </c>
      <c r="L130" s="48">
        <f>'Gap Validation'!V129</f>
        <v>0</v>
      </c>
      <c r="M130" s="48">
        <f>'Gap Validation'!W129</f>
        <v>0</v>
      </c>
      <c r="N130" s="48">
        <f>'Gap Validation'!X129</f>
        <v>0</v>
      </c>
      <c r="O130" s="48">
        <f>'Gap Validation'!Y129</f>
        <v>0</v>
      </c>
      <c r="P130" s="48">
        <f>'Gap Validation'!Z129</f>
        <v>0</v>
      </c>
      <c r="Q130" s="48">
        <f>'Gap Validation'!AA129</f>
        <v>0</v>
      </c>
      <c r="R130" s="48">
        <f>'Gap Validation'!AB129</f>
        <v>0</v>
      </c>
      <c r="S130" s="48">
        <f>'Gap Validation'!AC129</f>
        <v>0</v>
      </c>
      <c r="T130" s="48">
        <f>'Gap Validation'!AD129</f>
        <v>0</v>
      </c>
      <c r="U130" s="48">
        <f>'Gap Validation'!AE129</f>
        <v>0</v>
      </c>
      <c r="V130" s="48">
        <f>'Gap Validation'!AF129</f>
        <v>0</v>
      </c>
      <c r="W130" s="48">
        <f>'Gap Validation'!AG129</f>
        <v>0</v>
      </c>
      <c r="X130" s="48">
        <f>'Gap Validation'!AH129</f>
        <v>0</v>
      </c>
      <c r="Y130" s="48">
        <f>'Gap Validation'!AI129</f>
        <v>0</v>
      </c>
      <c r="Z130" s="48">
        <f>'Gap Validation'!AJ129</f>
        <v>0</v>
      </c>
      <c r="AA130" s="48">
        <f>'Gap Validation'!AK129</f>
        <v>0</v>
      </c>
      <c r="AD130" s="61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3"/>
    </row>
    <row r="131" spans="2:87" x14ac:dyDescent="0.25">
      <c r="B131" s="48">
        <v>128</v>
      </c>
      <c r="C131" s="48">
        <f>'Gap Validation'!K130</f>
        <v>0</v>
      </c>
      <c r="D131" s="48">
        <f>'Gap Validation'!L130</f>
        <v>0</v>
      </c>
      <c r="E131" s="48">
        <f>'Gap Validation'!O130</f>
        <v>0</v>
      </c>
      <c r="F131" s="48">
        <f>'Gap Validation'!P130</f>
        <v>0</v>
      </c>
      <c r="G131" s="48">
        <f>'Gap Validation'!Q130</f>
        <v>0</v>
      </c>
      <c r="H131" s="48">
        <f>'Gap Validation'!R130</f>
        <v>0</v>
      </c>
      <c r="I131" s="48">
        <f>'Gap Validation'!S130</f>
        <v>0</v>
      </c>
      <c r="J131" s="48">
        <f>'Gap Validation'!T130</f>
        <v>0</v>
      </c>
      <c r="K131" s="48">
        <f>'Gap Validation'!U130</f>
        <v>0</v>
      </c>
      <c r="L131" s="48">
        <f>'Gap Validation'!V130</f>
        <v>0</v>
      </c>
      <c r="M131" s="48">
        <f>'Gap Validation'!W130</f>
        <v>0</v>
      </c>
      <c r="N131" s="48">
        <f>'Gap Validation'!X130</f>
        <v>0</v>
      </c>
      <c r="O131" s="48">
        <f>'Gap Validation'!Y130</f>
        <v>0</v>
      </c>
      <c r="P131" s="48">
        <f>'Gap Validation'!Z130</f>
        <v>0</v>
      </c>
      <c r="Q131" s="48">
        <f>'Gap Validation'!AA130</f>
        <v>0</v>
      </c>
      <c r="R131" s="48">
        <f>'Gap Validation'!AB130</f>
        <v>0</v>
      </c>
      <c r="S131" s="48">
        <f>'Gap Validation'!AC130</f>
        <v>0</v>
      </c>
      <c r="T131" s="48">
        <f>'Gap Validation'!AD130</f>
        <v>0</v>
      </c>
      <c r="U131" s="48">
        <f>'Gap Validation'!AE130</f>
        <v>0</v>
      </c>
      <c r="V131" s="48">
        <f>'Gap Validation'!AF130</f>
        <v>0</v>
      </c>
      <c r="W131" s="48">
        <f>'Gap Validation'!AG130</f>
        <v>0</v>
      </c>
      <c r="X131" s="48">
        <f>'Gap Validation'!AH130</f>
        <v>0</v>
      </c>
      <c r="Y131" s="48">
        <f>'Gap Validation'!AI130</f>
        <v>0</v>
      </c>
      <c r="Z131" s="48">
        <f>'Gap Validation'!AJ130</f>
        <v>0</v>
      </c>
      <c r="AA131" s="48">
        <f>'Gap Validation'!AK130</f>
        <v>0</v>
      </c>
      <c r="AD131" s="61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3"/>
    </row>
    <row r="132" spans="2:87" x14ac:dyDescent="0.25">
      <c r="B132" s="48">
        <v>129</v>
      </c>
      <c r="C132" s="48">
        <f>'Gap Validation'!K131</f>
        <v>0</v>
      </c>
      <c r="D132" s="48">
        <f>'Gap Validation'!L131</f>
        <v>0</v>
      </c>
      <c r="E132" s="48">
        <f>'Gap Validation'!O131</f>
        <v>0</v>
      </c>
      <c r="F132" s="48">
        <f>'Gap Validation'!P131</f>
        <v>0</v>
      </c>
      <c r="G132" s="48">
        <f>'Gap Validation'!Q131</f>
        <v>0</v>
      </c>
      <c r="H132" s="48">
        <f>'Gap Validation'!R131</f>
        <v>0</v>
      </c>
      <c r="I132" s="48">
        <f>'Gap Validation'!S131</f>
        <v>0</v>
      </c>
      <c r="J132" s="48">
        <f>'Gap Validation'!T131</f>
        <v>0</v>
      </c>
      <c r="K132" s="48">
        <f>'Gap Validation'!U131</f>
        <v>0</v>
      </c>
      <c r="L132" s="48">
        <f>'Gap Validation'!V131</f>
        <v>0</v>
      </c>
      <c r="M132" s="48">
        <f>'Gap Validation'!W131</f>
        <v>0</v>
      </c>
      <c r="N132" s="48">
        <f>'Gap Validation'!X131</f>
        <v>0</v>
      </c>
      <c r="O132" s="48">
        <f>'Gap Validation'!Y131</f>
        <v>0</v>
      </c>
      <c r="P132" s="48">
        <f>'Gap Validation'!Z131</f>
        <v>0</v>
      </c>
      <c r="Q132" s="48">
        <f>'Gap Validation'!AA131</f>
        <v>0</v>
      </c>
      <c r="R132" s="48">
        <f>'Gap Validation'!AB131</f>
        <v>0</v>
      </c>
      <c r="S132" s="48">
        <f>'Gap Validation'!AC131</f>
        <v>0</v>
      </c>
      <c r="T132" s="48">
        <f>'Gap Validation'!AD131</f>
        <v>0</v>
      </c>
      <c r="U132" s="48">
        <f>'Gap Validation'!AE131</f>
        <v>0</v>
      </c>
      <c r="V132" s="48">
        <f>'Gap Validation'!AF131</f>
        <v>0</v>
      </c>
      <c r="W132" s="48">
        <f>'Gap Validation'!AG131</f>
        <v>0</v>
      </c>
      <c r="X132" s="48">
        <f>'Gap Validation'!AH131</f>
        <v>0</v>
      </c>
      <c r="Y132" s="48">
        <f>'Gap Validation'!AI131</f>
        <v>0</v>
      </c>
      <c r="Z132" s="48">
        <f>'Gap Validation'!AJ131</f>
        <v>0</v>
      </c>
      <c r="AA132" s="48">
        <f>'Gap Validation'!AK131</f>
        <v>0</v>
      </c>
      <c r="AD132" s="61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3"/>
    </row>
    <row r="133" spans="2:87" x14ac:dyDescent="0.25">
      <c r="B133" s="48">
        <v>130</v>
      </c>
      <c r="C133" s="48">
        <f>'Gap Validation'!K132</f>
        <v>0</v>
      </c>
      <c r="D133" s="48">
        <f>'Gap Validation'!L132</f>
        <v>0</v>
      </c>
      <c r="E133" s="48">
        <f>'Gap Validation'!O132</f>
        <v>0</v>
      </c>
      <c r="F133" s="48">
        <f>'Gap Validation'!P132</f>
        <v>0</v>
      </c>
      <c r="G133" s="48">
        <f>'Gap Validation'!Q132</f>
        <v>0</v>
      </c>
      <c r="H133" s="48">
        <f>'Gap Validation'!R132</f>
        <v>0</v>
      </c>
      <c r="I133" s="48">
        <f>'Gap Validation'!S132</f>
        <v>0</v>
      </c>
      <c r="J133" s="48">
        <f>'Gap Validation'!T132</f>
        <v>0</v>
      </c>
      <c r="K133" s="48">
        <f>'Gap Validation'!U132</f>
        <v>0</v>
      </c>
      <c r="L133" s="48">
        <f>'Gap Validation'!V132</f>
        <v>0</v>
      </c>
      <c r="M133" s="48">
        <f>'Gap Validation'!W132</f>
        <v>0</v>
      </c>
      <c r="N133" s="48">
        <f>'Gap Validation'!X132</f>
        <v>0</v>
      </c>
      <c r="O133" s="48">
        <f>'Gap Validation'!Y132</f>
        <v>0</v>
      </c>
      <c r="P133" s="48">
        <f>'Gap Validation'!Z132</f>
        <v>0</v>
      </c>
      <c r="Q133" s="48">
        <f>'Gap Validation'!AA132</f>
        <v>0</v>
      </c>
      <c r="R133" s="48">
        <f>'Gap Validation'!AB132</f>
        <v>0</v>
      </c>
      <c r="S133" s="48">
        <f>'Gap Validation'!AC132</f>
        <v>0</v>
      </c>
      <c r="T133" s="48">
        <f>'Gap Validation'!AD132</f>
        <v>0</v>
      </c>
      <c r="U133" s="48">
        <f>'Gap Validation'!AE132</f>
        <v>0</v>
      </c>
      <c r="V133" s="48">
        <f>'Gap Validation'!AF132</f>
        <v>0</v>
      </c>
      <c r="W133" s="48">
        <f>'Gap Validation'!AG132</f>
        <v>0</v>
      </c>
      <c r="X133" s="48">
        <f>'Gap Validation'!AH132</f>
        <v>0</v>
      </c>
      <c r="Y133" s="48">
        <f>'Gap Validation'!AI132</f>
        <v>0</v>
      </c>
      <c r="Z133" s="48">
        <f>'Gap Validation'!AJ132</f>
        <v>0</v>
      </c>
      <c r="AA133" s="48">
        <f>'Gap Validation'!AK132</f>
        <v>0</v>
      </c>
      <c r="AD133" s="61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3"/>
    </row>
    <row r="134" spans="2:87" x14ac:dyDescent="0.25">
      <c r="B134" s="48">
        <v>131</v>
      </c>
      <c r="C134" s="48">
        <f>'Gap Validation'!K133</f>
        <v>0</v>
      </c>
      <c r="D134" s="48">
        <f>'Gap Validation'!L133</f>
        <v>0</v>
      </c>
      <c r="E134" s="48">
        <f>'Gap Validation'!O133</f>
        <v>0</v>
      </c>
      <c r="F134" s="48">
        <f>'Gap Validation'!P133</f>
        <v>0</v>
      </c>
      <c r="G134" s="48">
        <f>'Gap Validation'!Q133</f>
        <v>0</v>
      </c>
      <c r="H134" s="48">
        <f>'Gap Validation'!R133</f>
        <v>0</v>
      </c>
      <c r="I134" s="48">
        <f>'Gap Validation'!S133</f>
        <v>0</v>
      </c>
      <c r="J134" s="48">
        <f>'Gap Validation'!T133</f>
        <v>0</v>
      </c>
      <c r="K134" s="48">
        <f>'Gap Validation'!U133</f>
        <v>0</v>
      </c>
      <c r="L134" s="48">
        <f>'Gap Validation'!V133</f>
        <v>0</v>
      </c>
      <c r="M134" s="48">
        <f>'Gap Validation'!W133</f>
        <v>0</v>
      </c>
      <c r="N134" s="48">
        <f>'Gap Validation'!X133</f>
        <v>0</v>
      </c>
      <c r="O134" s="48">
        <f>'Gap Validation'!Y133</f>
        <v>0</v>
      </c>
      <c r="P134" s="48">
        <f>'Gap Validation'!Z133</f>
        <v>0</v>
      </c>
      <c r="Q134" s="48">
        <f>'Gap Validation'!AA133</f>
        <v>0</v>
      </c>
      <c r="R134" s="48">
        <f>'Gap Validation'!AB133</f>
        <v>0</v>
      </c>
      <c r="S134" s="48">
        <f>'Gap Validation'!AC133</f>
        <v>0</v>
      </c>
      <c r="T134" s="48">
        <f>'Gap Validation'!AD133</f>
        <v>0</v>
      </c>
      <c r="U134" s="48">
        <f>'Gap Validation'!AE133</f>
        <v>0</v>
      </c>
      <c r="V134" s="48">
        <f>'Gap Validation'!AF133</f>
        <v>0</v>
      </c>
      <c r="W134" s="48">
        <f>'Gap Validation'!AG133</f>
        <v>0</v>
      </c>
      <c r="X134" s="48">
        <f>'Gap Validation'!AH133</f>
        <v>0</v>
      </c>
      <c r="Y134" s="48">
        <f>'Gap Validation'!AI133</f>
        <v>0</v>
      </c>
      <c r="Z134" s="48">
        <f>'Gap Validation'!AJ133</f>
        <v>0</v>
      </c>
      <c r="AA134" s="48">
        <f>'Gap Validation'!AK133</f>
        <v>0</v>
      </c>
      <c r="AD134" s="61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3"/>
    </row>
    <row r="135" spans="2:87" x14ac:dyDescent="0.25">
      <c r="B135" s="48">
        <v>132</v>
      </c>
      <c r="C135" s="48">
        <f>'Gap Validation'!K134</f>
        <v>0</v>
      </c>
      <c r="D135" s="48">
        <f>'Gap Validation'!L134</f>
        <v>0</v>
      </c>
      <c r="E135" s="48">
        <f>'Gap Validation'!O134</f>
        <v>0</v>
      </c>
      <c r="F135" s="48">
        <f>'Gap Validation'!P134</f>
        <v>0</v>
      </c>
      <c r="G135" s="48">
        <f>'Gap Validation'!Q134</f>
        <v>0</v>
      </c>
      <c r="H135" s="48">
        <f>'Gap Validation'!R134</f>
        <v>0</v>
      </c>
      <c r="I135" s="48">
        <f>'Gap Validation'!S134</f>
        <v>0</v>
      </c>
      <c r="J135" s="48">
        <f>'Gap Validation'!T134</f>
        <v>0</v>
      </c>
      <c r="K135" s="48">
        <f>'Gap Validation'!U134</f>
        <v>0</v>
      </c>
      <c r="L135" s="48">
        <f>'Gap Validation'!V134</f>
        <v>0</v>
      </c>
      <c r="M135" s="48">
        <f>'Gap Validation'!W134</f>
        <v>0</v>
      </c>
      <c r="N135" s="48">
        <f>'Gap Validation'!X134</f>
        <v>0</v>
      </c>
      <c r="O135" s="48">
        <f>'Gap Validation'!Y134</f>
        <v>0</v>
      </c>
      <c r="P135" s="48">
        <f>'Gap Validation'!Z134</f>
        <v>0</v>
      </c>
      <c r="Q135" s="48">
        <f>'Gap Validation'!AA134</f>
        <v>0</v>
      </c>
      <c r="R135" s="48">
        <f>'Gap Validation'!AB134</f>
        <v>0</v>
      </c>
      <c r="S135" s="48">
        <f>'Gap Validation'!AC134</f>
        <v>0</v>
      </c>
      <c r="T135" s="48">
        <f>'Gap Validation'!AD134</f>
        <v>0</v>
      </c>
      <c r="U135" s="48">
        <f>'Gap Validation'!AE134</f>
        <v>0</v>
      </c>
      <c r="V135" s="48">
        <f>'Gap Validation'!AF134</f>
        <v>0</v>
      </c>
      <c r="W135" s="48">
        <f>'Gap Validation'!AG134</f>
        <v>0</v>
      </c>
      <c r="X135" s="48">
        <f>'Gap Validation'!AH134</f>
        <v>0</v>
      </c>
      <c r="Y135" s="48">
        <f>'Gap Validation'!AI134</f>
        <v>0</v>
      </c>
      <c r="Z135" s="48">
        <f>'Gap Validation'!AJ134</f>
        <v>0</v>
      </c>
      <c r="AA135" s="48">
        <f>'Gap Validation'!AK134</f>
        <v>0</v>
      </c>
      <c r="AD135" s="61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3"/>
    </row>
    <row r="136" spans="2:87" x14ac:dyDescent="0.25">
      <c r="B136" s="48">
        <v>133</v>
      </c>
      <c r="C136" s="48">
        <f>'Gap Validation'!K135</f>
        <v>0</v>
      </c>
      <c r="D136" s="48">
        <f>'Gap Validation'!L135</f>
        <v>0</v>
      </c>
      <c r="E136" s="48">
        <f>'Gap Validation'!O135</f>
        <v>0</v>
      </c>
      <c r="F136" s="48">
        <f>'Gap Validation'!P135</f>
        <v>0</v>
      </c>
      <c r="G136" s="48">
        <f>'Gap Validation'!Q135</f>
        <v>0</v>
      </c>
      <c r="H136" s="48">
        <f>'Gap Validation'!R135</f>
        <v>0</v>
      </c>
      <c r="I136" s="48">
        <f>'Gap Validation'!S135</f>
        <v>0</v>
      </c>
      <c r="J136" s="48">
        <f>'Gap Validation'!T135</f>
        <v>0</v>
      </c>
      <c r="K136" s="48">
        <f>'Gap Validation'!U135</f>
        <v>0</v>
      </c>
      <c r="L136" s="48">
        <f>'Gap Validation'!V135</f>
        <v>0</v>
      </c>
      <c r="M136" s="48">
        <f>'Gap Validation'!W135</f>
        <v>0</v>
      </c>
      <c r="N136" s="48">
        <f>'Gap Validation'!X135</f>
        <v>0</v>
      </c>
      <c r="O136" s="48">
        <f>'Gap Validation'!Y135</f>
        <v>0</v>
      </c>
      <c r="P136" s="48">
        <f>'Gap Validation'!Z135</f>
        <v>0</v>
      </c>
      <c r="Q136" s="48">
        <f>'Gap Validation'!AA135</f>
        <v>0</v>
      </c>
      <c r="R136" s="48">
        <f>'Gap Validation'!AB135</f>
        <v>0</v>
      </c>
      <c r="S136" s="48">
        <f>'Gap Validation'!AC135</f>
        <v>0</v>
      </c>
      <c r="T136" s="48">
        <f>'Gap Validation'!AD135</f>
        <v>0</v>
      </c>
      <c r="U136" s="48">
        <f>'Gap Validation'!AE135</f>
        <v>0</v>
      </c>
      <c r="V136" s="48">
        <f>'Gap Validation'!AF135</f>
        <v>0</v>
      </c>
      <c r="W136" s="48">
        <f>'Gap Validation'!AG135</f>
        <v>0</v>
      </c>
      <c r="X136" s="48">
        <f>'Gap Validation'!AH135</f>
        <v>0</v>
      </c>
      <c r="Y136" s="48">
        <f>'Gap Validation'!AI135</f>
        <v>0</v>
      </c>
      <c r="Z136" s="48">
        <f>'Gap Validation'!AJ135</f>
        <v>0</v>
      </c>
      <c r="AA136" s="48">
        <f>'Gap Validation'!AK135</f>
        <v>0</v>
      </c>
      <c r="AD136" s="61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3"/>
    </row>
    <row r="137" spans="2:87" x14ac:dyDescent="0.25">
      <c r="B137" s="48">
        <v>134</v>
      </c>
      <c r="C137" s="48">
        <f>'Gap Validation'!K136</f>
        <v>0</v>
      </c>
      <c r="D137" s="48">
        <f>'Gap Validation'!L136</f>
        <v>0</v>
      </c>
      <c r="E137" s="48">
        <f>'Gap Validation'!O136</f>
        <v>0</v>
      </c>
      <c r="F137" s="48">
        <f>'Gap Validation'!P136</f>
        <v>0</v>
      </c>
      <c r="G137" s="48">
        <f>'Gap Validation'!Q136</f>
        <v>0</v>
      </c>
      <c r="H137" s="48">
        <f>'Gap Validation'!R136</f>
        <v>0</v>
      </c>
      <c r="I137" s="48">
        <f>'Gap Validation'!S136</f>
        <v>0</v>
      </c>
      <c r="J137" s="48">
        <f>'Gap Validation'!T136</f>
        <v>0</v>
      </c>
      <c r="K137" s="48">
        <f>'Gap Validation'!U136</f>
        <v>0</v>
      </c>
      <c r="L137" s="48">
        <f>'Gap Validation'!V136</f>
        <v>0</v>
      </c>
      <c r="M137" s="48">
        <f>'Gap Validation'!W136</f>
        <v>0</v>
      </c>
      <c r="N137" s="48">
        <f>'Gap Validation'!X136</f>
        <v>0</v>
      </c>
      <c r="O137" s="48">
        <f>'Gap Validation'!Y136</f>
        <v>0</v>
      </c>
      <c r="P137" s="48">
        <f>'Gap Validation'!Z136</f>
        <v>0</v>
      </c>
      <c r="Q137" s="48">
        <f>'Gap Validation'!AA136</f>
        <v>0</v>
      </c>
      <c r="R137" s="48">
        <f>'Gap Validation'!AB136</f>
        <v>0</v>
      </c>
      <c r="S137" s="48">
        <f>'Gap Validation'!AC136</f>
        <v>0</v>
      </c>
      <c r="T137" s="48">
        <f>'Gap Validation'!AD136</f>
        <v>0</v>
      </c>
      <c r="U137" s="48">
        <f>'Gap Validation'!AE136</f>
        <v>0</v>
      </c>
      <c r="V137" s="48">
        <f>'Gap Validation'!AF136</f>
        <v>0</v>
      </c>
      <c r="W137" s="48">
        <f>'Gap Validation'!AG136</f>
        <v>0</v>
      </c>
      <c r="X137" s="48">
        <f>'Gap Validation'!AH136</f>
        <v>0</v>
      </c>
      <c r="Y137" s="48">
        <f>'Gap Validation'!AI136</f>
        <v>0</v>
      </c>
      <c r="Z137" s="48">
        <f>'Gap Validation'!AJ136</f>
        <v>0</v>
      </c>
      <c r="AA137" s="48">
        <f>'Gap Validation'!AK136</f>
        <v>0</v>
      </c>
      <c r="AD137" s="61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3"/>
    </row>
    <row r="138" spans="2:87" x14ac:dyDescent="0.25">
      <c r="B138" s="48">
        <v>135</v>
      </c>
      <c r="C138" s="48">
        <f>'Gap Validation'!K137</f>
        <v>0</v>
      </c>
      <c r="D138" s="48">
        <f>'Gap Validation'!L137</f>
        <v>0</v>
      </c>
      <c r="E138" s="48">
        <f>'Gap Validation'!O137</f>
        <v>0</v>
      </c>
      <c r="F138" s="48">
        <f>'Gap Validation'!P137</f>
        <v>0</v>
      </c>
      <c r="G138" s="48">
        <f>'Gap Validation'!Q137</f>
        <v>0</v>
      </c>
      <c r="H138" s="48">
        <f>'Gap Validation'!R137</f>
        <v>0</v>
      </c>
      <c r="I138" s="48">
        <f>'Gap Validation'!S137</f>
        <v>0</v>
      </c>
      <c r="J138" s="48">
        <f>'Gap Validation'!T137</f>
        <v>0</v>
      </c>
      <c r="K138" s="48">
        <f>'Gap Validation'!U137</f>
        <v>0</v>
      </c>
      <c r="L138" s="48">
        <f>'Gap Validation'!V137</f>
        <v>0</v>
      </c>
      <c r="M138" s="48">
        <f>'Gap Validation'!W137</f>
        <v>0</v>
      </c>
      <c r="N138" s="48">
        <f>'Gap Validation'!X137</f>
        <v>0</v>
      </c>
      <c r="O138" s="48">
        <f>'Gap Validation'!Y137</f>
        <v>0</v>
      </c>
      <c r="P138" s="48">
        <f>'Gap Validation'!Z137</f>
        <v>0</v>
      </c>
      <c r="Q138" s="48">
        <f>'Gap Validation'!AA137</f>
        <v>0</v>
      </c>
      <c r="R138" s="48">
        <f>'Gap Validation'!AB137</f>
        <v>0</v>
      </c>
      <c r="S138" s="48">
        <f>'Gap Validation'!AC137</f>
        <v>0</v>
      </c>
      <c r="T138" s="48">
        <f>'Gap Validation'!AD137</f>
        <v>0</v>
      </c>
      <c r="U138" s="48">
        <f>'Gap Validation'!AE137</f>
        <v>0</v>
      </c>
      <c r="V138" s="48">
        <f>'Gap Validation'!AF137</f>
        <v>0</v>
      </c>
      <c r="W138" s="48">
        <f>'Gap Validation'!AG137</f>
        <v>0</v>
      </c>
      <c r="X138" s="48">
        <f>'Gap Validation'!AH137</f>
        <v>0</v>
      </c>
      <c r="Y138" s="48">
        <f>'Gap Validation'!AI137</f>
        <v>0</v>
      </c>
      <c r="Z138" s="48">
        <f>'Gap Validation'!AJ137</f>
        <v>0</v>
      </c>
      <c r="AA138" s="48">
        <f>'Gap Validation'!AK137</f>
        <v>0</v>
      </c>
      <c r="AD138" s="61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3"/>
    </row>
    <row r="139" spans="2:87" x14ac:dyDescent="0.25">
      <c r="B139" s="48">
        <v>136</v>
      </c>
      <c r="C139" s="48">
        <f>'Gap Validation'!K138</f>
        <v>0</v>
      </c>
      <c r="D139" s="48">
        <f>'Gap Validation'!L138</f>
        <v>0</v>
      </c>
      <c r="E139" s="48">
        <f>'Gap Validation'!O138</f>
        <v>0</v>
      </c>
      <c r="F139" s="48">
        <f>'Gap Validation'!P138</f>
        <v>0</v>
      </c>
      <c r="G139" s="48">
        <f>'Gap Validation'!Q138</f>
        <v>0</v>
      </c>
      <c r="H139" s="48">
        <f>'Gap Validation'!R138</f>
        <v>0</v>
      </c>
      <c r="I139" s="48">
        <f>'Gap Validation'!S138</f>
        <v>0</v>
      </c>
      <c r="J139" s="48">
        <f>'Gap Validation'!T138</f>
        <v>0</v>
      </c>
      <c r="K139" s="48">
        <f>'Gap Validation'!U138</f>
        <v>0</v>
      </c>
      <c r="L139" s="48">
        <f>'Gap Validation'!V138</f>
        <v>0</v>
      </c>
      <c r="M139" s="48">
        <f>'Gap Validation'!W138</f>
        <v>0</v>
      </c>
      <c r="N139" s="48">
        <f>'Gap Validation'!X138</f>
        <v>0</v>
      </c>
      <c r="O139" s="48">
        <f>'Gap Validation'!Y138</f>
        <v>0</v>
      </c>
      <c r="P139" s="48">
        <f>'Gap Validation'!Z138</f>
        <v>0</v>
      </c>
      <c r="Q139" s="48">
        <f>'Gap Validation'!AA138</f>
        <v>0</v>
      </c>
      <c r="R139" s="48">
        <f>'Gap Validation'!AB138</f>
        <v>0</v>
      </c>
      <c r="S139" s="48">
        <f>'Gap Validation'!AC138</f>
        <v>0</v>
      </c>
      <c r="T139" s="48">
        <f>'Gap Validation'!AD138</f>
        <v>0</v>
      </c>
      <c r="U139" s="48">
        <f>'Gap Validation'!AE138</f>
        <v>0</v>
      </c>
      <c r="V139" s="48">
        <f>'Gap Validation'!AF138</f>
        <v>0</v>
      </c>
      <c r="W139" s="48">
        <f>'Gap Validation'!AG138</f>
        <v>0</v>
      </c>
      <c r="X139" s="48">
        <f>'Gap Validation'!AH138</f>
        <v>0</v>
      </c>
      <c r="Y139" s="48">
        <f>'Gap Validation'!AI138</f>
        <v>0</v>
      </c>
      <c r="Z139" s="48">
        <f>'Gap Validation'!AJ138</f>
        <v>0</v>
      </c>
      <c r="AA139" s="48">
        <f>'Gap Validation'!AK138</f>
        <v>0</v>
      </c>
      <c r="AD139" s="61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3"/>
    </row>
    <row r="140" spans="2:87" x14ac:dyDescent="0.25">
      <c r="B140" s="48">
        <v>137</v>
      </c>
      <c r="C140" s="48">
        <f>'Gap Validation'!K139</f>
        <v>0</v>
      </c>
      <c r="D140" s="48">
        <f>'Gap Validation'!L139</f>
        <v>0</v>
      </c>
      <c r="E140" s="48">
        <f>'Gap Validation'!O139</f>
        <v>0</v>
      </c>
      <c r="F140" s="48">
        <f>'Gap Validation'!P139</f>
        <v>0</v>
      </c>
      <c r="G140" s="48">
        <f>'Gap Validation'!Q139</f>
        <v>0</v>
      </c>
      <c r="H140" s="48">
        <f>'Gap Validation'!R139</f>
        <v>0</v>
      </c>
      <c r="I140" s="48">
        <f>'Gap Validation'!S139</f>
        <v>0</v>
      </c>
      <c r="J140" s="48">
        <f>'Gap Validation'!T139</f>
        <v>0</v>
      </c>
      <c r="K140" s="48">
        <f>'Gap Validation'!U139</f>
        <v>0</v>
      </c>
      <c r="L140" s="48">
        <f>'Gap Validation'!V139</f>
        <v>0</v>
      </c>
      <c r="M140" s="48">
        <f>'Gap Validation'!W139</f>
        <v>0</v>
      </c>
      <c r="N140" s="48">
        <f>'Gap Validation'!X139</f>
        <v>0</v>
      </c>
      <c r="O140" s="48">
        <f>'Gap Validation'!Y139</f>
        <v>0</v>
      </c>
      <c r="P140" s="48">
        <f>'Gap Validation'!Z139</f>
        <v>0</v>
      </c>
      <c r="Q140" s="48">
        <f>'Gap Validation'!AA139</f>
        <v>0</v>
      </c>
      <c r="R140" s="48">
        <f>'Gap Validation'!AB139</f>
        <v>0</v>
      </c>
      <c r="S140" s="48">
        <f>'Gap Validation'!AC139</f>
        <v>0</v>
      </c>
      <c r="T140" s="48">
        <f>'Gap Validation'!AD139</f>
        <v>0</v>
      </c>
      <c r="U140" s="48">
        <f>'Gap Validation'!AE139</f>
        <v>0</v>
      </c>
      <c r="V140" s="48">
        <f>'Gap Validation'!AF139</f>
        <v>0</v>
      </c>
      <c r="W140" s="48">
        <f>'Gap Validation'!AG139</f>
        <v>0</v>
      </c>
      <c r="X140" s="48">
        <f>'Gap Validation'!AH139</f>
        <v>0</v>
      </c>
      <c r="Y140" s="48">
        <f>'Gap Validation'!AI139</f>
        <v>0</v>
      </c>
      <c r="Z140" s="48">
        <f>'Gap Validation'!AJ139</f>
        <v>0</v>
      </c>
      <c r="AA140" s="48">
        <f>'Gap Validation'!AK139</f>
        <v>0</v>
      </c>
      <c r="AD140" s="61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3"/>
    </row>
    <row r="141" spans="2:87" x14ac:dyDescent="0.25">
      <c r="B141" s="48">
        <v>138</v>
      </c>
      <c r="C141" s="48">
        <f>'Gap Validation'!K140</f>
        <v>0</v>
      </c>
      <c r="D141" s="48">
        <f>'Gap Validation'!L140</f>
        <v>0</v>
      </c>
      <c r="E141" s="48">
        <f>'Gap Validation'!O140</f>
        <v>0</v>
      </c>
      <c r="F141" s="48">
        <f>'Gap Validation'!P140</f>
        <v>0</v>
      </c>
      <c r="G141" s="48">
        <f>'Gap Validation'!Q140</f>
        <v>0</v>
      </c>
      <c r="H141" s="48">
        <f>'Gap Validation'!R140</f>
        <v>0</v>
      </c>
      <c r="I141" s="48">
        <f>'Gap Validation'!S140</f>
        <v>0</v>
      </c>
      <c r="J141" s="48">
        <f>'Gap Validation'!T140</f>
        <v>0</v>
      </c>
      <c r="K141" s="48">
        <f>'Gap Validation'!U140</f>
        <v>0</v>
      </c>
      <c r="L141" s="48">
        <f>'Gap Validation'!V140</f>
        <v>0</v>
      </c>
      <c r="M141" s="48">
        <f>'Gap Validation'!W140</f>
        <v>0</v>
      </c>
      <c r="N141" s="48">
        <f>'Gap Validation'!X140</f>
        <v>0</v>
      </c>
      <c r="O141" s="48">
        <f>'Gap Validation'!Y140</f>
        <v>0</v>
      </c>
      <c r="P141" s="48">
        <f>'Gap Validation'!Z140</f>
        <v>0</v>
      </c>
      <c r="Q141" s="48">
        <f>'Gap Validation'!AA140</f>
        <v>0</v>
      </c>
      <c r="R141" s="48">
        <f>'Gap Validation'!AB140</f>
        <v>0</v>
      </c>
      <c r="S141" s="48">
        <f>'Gap Validation'!AC140</f>
        <v>0</v>
      </c>
      <c r="T141" s="48">
        <f>'Gap Validation'!AD140</f>
        <v>0</v>
      </c>
      <c r="U141" s="48">
        <f>'Gap Validation'!AE140</f>
        <v>0</v>
      </c>
      <c r="V141" s="48">
        <f>'Gap Validation'!AF140</f>
        <v>0</v>
      </c>
      <c r="W141" s="48">
        <f>'Gap Validation'!AG140</f>
        <v>0</v>
      </c>
      <c r="X141" s="48">
        <f>'Gap Validation'!AH140</f>
        <v>0</v>
      </c>
      <c r="Y141" s="48">
        <f>'Gap Validation'!AI140</f>
        <v>0</v>
      </c>
      <c r="Z141" s="48">
        <f>'Gap Validation'!AJ140</f>
        <v>0</v>
      </c>
      <c r="AA141" s="48">
        <f>'Gap Validation'!AK140</f>
        <v>0</v>
      </c>
      <c r="AD141" s="61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3"/>
    </row>
    <row r="142" spans="2:87" x14ac:dyDescent="0.25">
      <c r="B142" s="48">
        <v>139</v>
      </c>
      <c r="C142" s="48">
        <f>'Gap Validation'!K141</f>
        <v>0</v>
      </c>
      <c r="D142" s="48">
        <f>'Gap Validation'!L141</f>
        <v>0</v>
      </c>
      <c r="E142" s="48">
        <f>'Gap Validation'!O141</f>
        <v>0</v>
      </c>
      <c r="F142" s="48">
        <f>'Gap Validation'!P141</f>
        <v>0</v>
      </c>
      <c r="G142" s="48">
        <f>'Gap Validation'!Q141</f>
        <v>0</v>
      </c>
      <c r="H142" s="48">
        <f>'Gap Validation'!R141</f>
        <v>0</v>
      </c>
      <c r="I142" s="48">
        <f>'Gap Validation'!S141</f>
        <v>0</v>
      </c>
      <c r="J142" s="48">
        <f>'Gap Validation'!T141</f>
        <v>0</v>
      </c>
      <c r="K142" s="48">
        <f>'Gap Validation'!U141</f>
        <v>0</v>
      </c>
      <c r="L142" s="48">
        <f>'Gap Validation'!V141</f>
        <v>0</v>
      </c>
      <c r="M142" s="48">
        <f>'Gap Validation'!W141</f>
        <v>0</v>
      </c>
      <c r="N142" s="48">
        <f>'Gap Validation'!X141</f>
        <v>0</v>
      </c>
      <c r="O142" s="48">
        <f>'Gap Validation'!Y141</f>
        <v>0</v>
      </c>
      <c r="P142" s="48">
        <f>'Gap Validation'!Z141</f>
        <v>0</v>
      </c>
      <c r="Q142" s="48">
        <f>'Gap Validation'!AA141</f>
        <v>0</v>
      </c>
      <c r="R142" s="48">
        <f>'Gap Validation'!AB141</f>
        <v>0</v>
      </c>
      <c r="S142" s="48">
        <f>'Gap Validation'!AC141</f>
        <v>0</v>
      </c>
      <c r="T142" s="48">
        <f>'Gap Validation'!AD141</f>
        <v>0</v>
      </c>
      <c r="U142" s="48">
        <f>'Gap Validation'!AE141</f>
        <v>0</v>
      </c>
      <c r="V142" s="48">
        <f>'Gap Validation'!AF141</f>
        <v>0</v>
      </c>
      <c r="W142" s="48">
        <f>'Gap Validation'!AG141</f>
        <v>0</v>
      </c>
      <c r="X142" s="48">
        <f>'Gap Validation'!AH141</f>
        <v>0</v>
      </c>
      <c r="Y142" s="48">
        <f>'Gap Validation'!AI141</f>
        <v>0</v>
      </c>
      <c r="Z142" s="48">
        <f>'Gap Validation'!AJ141</f>
        <v>0</v>
      </c>
      <c r="AA142" s="48">
        <f>'Gap Validation'!AK141</f>
        <v>0</v>
      </c>
      <c r="AD142" s="61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3"/>
    </row>
    <row r="143" spans="2:87" x14ac:dyDescent="0.25">
      <c r="B143" s="48">
        <v>140</v>
      </c>
      <c r="C143" s="48">
        <f>'Gap Validation'!K142</f>
        <v>0</v>
      </c>
      <c r="D143" s="48">
        <f>'Gap Validation'!L142</f>
        <v>0</v>
      </c>
      <c r="E143" s="48">
        <f>'Gap Validation'!O142</f>
        <v>0</v>
      </c>
      <c r="F143" s="48">
        <f>'Gap Validation'!P142</f>
        <v>0</v>
      </c>
      <c r="G143" s="48">
        <f>'Gap Validation'!Q142</f>
        <v>0</v>
      </c>
      <c r="H143" s="48">
        <f>'Gap Validation'!R142</f>
        <v>0</v>
      </c>
      <c r="I143" s="48">
        <f>'Gap Validation'!S142</f>
        <v>0</v>
      </c>
      <c r="J143" s="48">
        <f>'Gap Validation'!T142</f>
        <v>0</v>
      </c>
      <c r="K143" s="48">
        <f>'Gap Validation'!U142</f>
        <v>0</v>
      </c>
      <c r="L143" s="48">
        <f>'Gap Validation'!V142</f>
        <v>0</v>
      </c>
      <c r="M143" s="48">
        <f>'Gap Validation'!W142</f>
        <v>0</v>
      </c>
      <c r="N143" s="48">
        <f>'Gap Validation'!X142</f>
        <v>0</v>
      </c>
      <c r="O143" s="48">
        <f>'Gap Validation'!Y142</f>
        <v>0</v>
      </c>
      <c r="P143" s="48">
        <f>'Gap Validation'!Z142</f>
        <v>0</v>
      </c>
      <c r="Q143" s="48">
        <f>'Gap Validation'!AA142</f>
        <v>0</v>
      </c>
      <c r="R143" s="48">
        <f>'Gap Validation'!AB142</f>
        <v>0</v>
      </c>
      <c r="S143" s="48">
        <f>'Gap Validation'!AC142</f>
        <v>0</v>
      </c>
      <c r="T143" s="48">
        <f>'Gap Validation'!AD142</f>
        <v>0</v>
      </c>
      <c r="U143" s="48">
        <f>'Gap Validation'!AE142</f>
        <v>0</v>
      </c>
      <c r="V143" s="48">
        <f>'Gap Validation'!AF142</f>
        <v>0</v>
      </c>
      <c r="W143" s="48">
        <f>'Gap Validation'!AG142</f>
        <v>0</v>
      </c>
      <c r="X143" s="48">
        <f>'Gap Validation'!AH142</f>
        <v>0</v>
      </c>
      <c r="Y143" s="48">
        <f>'Gap Validation'!AI142</f>
        <v>0</v>
      </c>
      <c r="Z143" s="48">
        <f>'Gap Validation'!AJ142</f>
        <v>0</v>
      </c>
      <c r="AA143" s="48">
        <f>'Gap Validation'!AK142</f>
        <v>0</v>
      </c>
      <c r="AD143" s="61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3"/>
    </row>
    <row r="144" spans="2:87" x14ac:dyDescent="0.25">
      <c r="B144" s="48">
        <v>141</v>
      </c>
      <c r="C144" s="48">
        <f>'Gap Validation'!K143</f>
        <v>0</v>
      </c>
      <c r="D144" s="48">
        <f>'Gap Validation'!L143</f>
        <v>0</v>
      </c>
      <c r="E144" s="48">
        <f>'Gap Validation'!O143</f>
        <v>0</v>
      </c>
      <c r="F144" s="48">
        <f>'Gap Validation'!P143</f>
        <v>0</v>
      </c>
      <c r="G144" s="48">
        <f>'Gap Validation'!Q143</f>
        <v>0</v>
      </c>
      <c r="H144" s="48">
        <f>'Gap Validation'!R143</f>
        <v>0</v>
      </c>
      <c r="I144" s="48">
        <f>'Gap Validation'!S143</f>
        <v>0</v>
      </c>
      <c r="J144" s="48">
        <f>'Gap Validation'!T143</f>
        <v>0</v>
      </c>
      <c r="K144" s="48">
        <f>'Gap Validation'!U143</f>
        <v>0</v>
      </c>
      <c r="L144" s="48">
        <f>'Gap Validation'!V143</f>
        <v>0</v>
      </c>
      <c r="M144" s="48">
        <f>'Gap Validation'!W143</f>
        <v>0</v>
      </c>
      <c r="N144" s="48">
        <f>'Gap Validation'!X143</f>
        <v>0</v>
      </c>
      <c r="O144" s="48">
        <f>'Gap Validation'!Y143</f>
        <v>0</v>
      </c>
      <c r="P144" s="48">
        <f>'Gap Validation'!Z143</f>
        <v>0</v>
      </c>
      <c r="Q144" s="48">
        <f>'Gap Validation'!AA143</f>
        <v>0</v>
      </c>
      <c r="R144" s="48">
        <f>'Gap Validation'!AB143</f>
        <v>0</v>
      </c>
      <c r="S144" s="48">
        <f>'Gap Validation'!AC143</f>
        <v>0</v>
      </c>
      <c r="T144" s="48">
        <f>'Gap Validation'!AD143</f>
        <v>0</v>
      </c>
      <c r="U144" s="48">
        <f>'Gap Validation'!AE143</f>
        <v>0</v>
      </c>
      <c r="V144" s="48">
        <f>'Gap Validation'!AF143</f>
        <v>0</v>
      </c>
      <c r="W144" s="48">
        <f>'Gap Validation'!AG143</f>
        <v>0</v>
      </c>
      <c r="X144" s="48">
        <f>'Gap Validation'!AH143</f>
        <v>0</v>
      </c>
      <c r="Y144" s="48">
        <f>'Gap Validation'!AI143</f>
        <v>0</v>
      </c>
      <c r="Z144" s="48">
        <f>'Gap Validation'!AJ143</f>
        <v>0</v>
      </c>
      <c r="AA144" s="48">
        <f>'Gap Validation'!AK143</f>
        <v>0</v>
      </c>
      <c r="AD144" s="61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3"/>
    </row>
    <row r="145" spans="2:87" x14ac:dyDescent="0.25">
      <c r="B145" s="48">
        <v>142</v>
      </c>
      <c r="C145" s="48">
        <f>'Gap Validation'!K144</f>
        <v>0</v>
      </c>
      <c r="D145" s="48">
        <f>'Gap Validation'!L144</f>
        <v>0</v>
      </c>
      <c r="E145" s="48">
        <f>'Gap Validation'!O144</f>
        <v>0</v>
      </c>
      <c r="F145" s="48">
        <f>'Gap Validation'!P144</f>
        <v>0</v>
      </c>
      <c r="G145" s="48">
        <f>'Gap Validation'!Q144</f>
        <v>0</v>
      </c>
      <c r="H145" s="48">
        <f>'Gap Validation'!R144</f>
        <v>0</v>
      </c>
      <c r="I145" s="48">
        <f>'Gap Validation'!S144</f>
        <v>0</v>
      </c>
      <c r="J145" s="48">
        <f>'Gap Validation'!T144</f>
        <v>0</v>
      </c>
      <c r="K145" s="48">
        <f>'Gap Validation'!U144</f>
        <v>0</v>
      </c>
      <c r="L145" s="48">
        <f>'Gap Validation'!V144</f>
        <v>0</v>
      </c>
      <c r="M145" s="48">
        <f>'Gap Validation'!W144</f>
        <v>0</v>
      </c>
      <c r="N145" s="48">
        <f>'Gap Validation'!X144</f>
        <v>0</v>
      </c>
      <c r="O145" s="48">
        <f>'Gap Validation'!Y144</f>
        <v>0</v>
      </c>
      <c r="P145" s="48">
        <f>'Gap Validation'!Z144</f>
        <v>0</v>
      </c>
      <c r="Q145" s="48">
        <f>'Gap Validation'!AA144</f>
        <v>0</v>
      </c>
      <c r="R145" s="48">
        <f>'Gap Validation'!AB144</f>
        <v>0</v>
      </c>
      <c r="S145" s="48">
        <f>'Gap Validation'!AC144</f>
        <v>0</v>
      </c>
      <c r="T145" s="48">
        <f>'Gap Validation'!AD144</f>
        <v>0</v>
      </c>
      <c r="U145" s="48">
        <f>'Gap Validation'!AE144</f>
        <v>0</v>
      </c>
      <c r="V145" s="48">
        <f>'Gap Validation'!AF144</f>
        <v>0</v>
      </c>
      <c r="W145" s="48">
        <f>'Gap Validation'!AG144</f>
        <v>0</v>
      </c>
      <c r="X145" s="48">
        <f>'Gap Validation'!AH144</f>
        <v>0</v>
      </c>
      <c r="Y145" s="48">
        <f>'Gap Validation'!AI144</f>
        <v>0</v>
      </c>
      <c r="Z145" s="48">
        <f>'Gap Validation'!AJ144</f>
        <v>0</v>
      </c>
      <c r="AA145" s="48">
        <f>'Gap Validation'!AK144</f>
        <v>0</v>
      </c>
      <c r="AD145" s="61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3"/>
    </row>
    <row r="146" spans="2:87" x14ac:dyDescent="0.25">
      <c r="B146" s="48">
        <v>143</v>
      </c>
      <c r="C146" s="48">
        <f>'Gap Validation'!K145</f>
        <v>0</v>
      </c>
      <c r="D146" s="48">
        <f>'Gap Validation'!L145</f>
        <v>0</v>
      </c>
      <c r="E146" s="48">
        <f>'Gap Validation'!O145</f>
        <v>0</v>
      </c>
      <c r="F146" s="48">
        <f>'Gap Validation'!P145</f>
        <v>0</v>
      </c>
      <c r="G146" s="48">
        <f>'Gap Validation'!Q145</f>
        <v>0</v>
      </c>
      <c r="H146" s="48">
        <f>'Gap Validation'!R145</f>
        <v>0</v>
      </c>
      <c r="I146" s="48">
        <f>'Gap Validation'!S145</f>
        <v>0</v>
      </c>
      <c r="J146" s="48">
        <f>'Gap Validation'!T145</f>
        <v>0</v>
      </c>
      <c r="K146" s="48">
        <f>'Gap Validation'!U145</f>
        <v>0</v>
      </c>
      <c r="L146" s="48">
        <f>'Gap Validation'!V145</f>
        <v>0</v>
      </c>
      <c r="M146" s="48">
        <f>'Gap Validation'!W145</f>
        <v>0</v>
      </c>
      <c r="N146" s="48">
        <f>'Gap Validation'!X145</f>
        <v>0</v>
      </c>
      <c r="O146" s="48">
        <f>'Gap Validation'!Y145</f>
        <v>0</v>
      </c>
      <c r="P146" s="48">
        <f>'Gap Validation'!Z145</f>
        <v>0</v>
      </c>
      <c r="Q146" s="48">
        <f>'Gap Validation'!AA145</f>
        <v>0</v>
      </c>
      <c r="R146" s="48">
        <f>'Gap Validation'!AB145</f>
        <v>0</v>
      </c>
      <c r="S146" s="48">
        <f>'Gap Validation'!AC145</f>
        <v>0</v>
      </c>
      <c r="T146" s="48">
        <f>'Gap Validation'!AD145</f>
        <v>0</v>
      </c>
      <c r="U146" s="48">
        <f>'Gap Validation'!AE145</f>
        <v>0</v>
      </c>
      <c r="V146" s="48">
        <f>'Gap Validation'!AF145</f>
        <v>0</v>
      </c>
      <c r="W146" s="48">
        <f>'Gap Validation'!AG145</f>
        <v>0</v>
      </c>
      <c r="X146" s="48">
        <f>'Gap Validation'!AH145</f>
        <v>0</v>
      </c>
      <c r="Y146" s="48">
        <f>'Gap Validation'!AI145</f>
        <v>0</v>
      </c>
      <c r="Z146" s="48">
        <f>'Gap Validation'!AJ145</f>
        <v>0</v>
      </c>
      <c r="AA146" s="48">
        <f>'Gap Validation'!AK145</f>
        <v>0</v>
      </c>
      <c r="AD146" s="61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3"/>
    </row>
    <row r="147" spans="2:87" x14ac:dyDescent="0.25">
      <c r="B147" s="48">
        <v>144</v>
      </c>
      <c r="C147" s="48">
        <f>'Gap Validation'!K146</f>
        <v>0</v>
      </c>
      <c r="D147" s="48">
        <f>'Gap Validation'!L146</f>
        <v>0</v>
      </c>
      <c r="E147" s="48">
        <f>'Gap Validation'!O146</f>
        <v>0</v>
      </c>
      <c r="F147" s="48">
        <f>'Gap Validation'!P146</f>
        <v>0</v>
      </c>
      <c r="G147" s="48">
        <f>'Gap Validation'!Q146</f>
        <v>0</v>
      </c>
      <c r="H147" s="48">
        <f>'Gap Validation'!R146</f>
        <v>0</v>
      </c>
      <c r="I147" s="48">
        <f>'Gap Validation'!S146</f>
        <v>0</v>
      </c>
      <c r="J147" s="48">
        <f>'Gap Validation'!T146</f>
        <v>0</v>
      </c>
      <c r="K147" s="48">
        <f>'Gap Validation'!U146</f>
        <v>0</v>
      </c>
      <c r="L147" s="48">
        <f>'Gap Validation'!V146</f>
        <v>0</v>
      </c>
      <c r="M147" s="48">
        <f>'Gap Validation'!W146</f>
        <v>0</v>
      </c>
      <c r="N147" s="48">
        <f>'Gap Validation'!X146</f>
        <v>0</v>
      </c>
      <c r="O147" s="48">
        <f>'Gap Validation'!Y146</f>
        <v>0</v>
      </c>
      <c r="P147" s="48">
        <f>'Gap Validation'!Z146</f>
        <v>0</v>
      </c>
      <c r="Q147" s="48">
        <f>'Gap Validation'!AA146</f>
        <v>0</v>
      </c>
      <c r="R147" s="48">
        <f>'Gap Validation'!AB146</f>
        <v>0</v>
      </c>
      <c r="S147" s="48">
        <f>'Gap Validation'!AC146</f>
        <v>0</v>
      </c>
      <c r="T147" s="48">
        <f>'Gap Validation'!AD146</f>
        <v>0</v>
      </c>
      <c r="U147" s="48">
        <f>'Gap Validation'!AE146</f>
        <v>0</v>
      </c>
      <c r="V147" s="48">
        <f>'Gap Validation'!AF146</f>
        <v>0</v>
      </c>
      <c r="W147" s="48">
        <f>'Gap Validation'!AG146</f>
        <v>0</v>
      </c>
      <c r="X147" s="48">
        <f>'Gap Validation'!AH146</f>
        <v>0</v>
      </c>
      <c r="Y147" s="48">
        <f>'Gap Validation'!AI146</f>
        <v>0</v>
      </c>
      <c r="Z147" s="48">
        <f>'Gap Validation'!AJ146</f>
        <v>0</v>
      </c>
      <c r="AA147" s="48">
        <f>'Gap Validation'!AK146</f>
        <v>0</v>
      </c>
      <c r="AD147" s="61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3"/>
    </row>
    <row r="148" spans="2:87" x14ac:dyDescent="0.25">
      <c r="B148" s="48">
        <v>145</v>
      </c>
      <c r="C148" s="48">
        <f>'Gap Validation'!K147</f>
        <v>0</v>
      </c>
      <c r="D148" s="48">
        <f>'Gap Validation'!L147</f>
        <v>0</v>
      </c>
      <c r="E148" s="48">
        <f>'Gap Validation'!O147</f>
        <v>0</v>
      </c>
      <c r="F148" s="48">
        <f>'Gap Validation'!P147</f>
        <v>0</v>
      </c>
      <c r="G148" s="48">
        <f>'Gap Validation'!Q147</f>
        <v>0</v>
      </c>
      <c r="H148" s="48">
        <f>'Gap Validation'!R147</f>
        <v>0</v>
      </c>
      <c r="I148" s="48">
        <f>'Gap Validation'!S147</f>
        <v>0</v>
      </c>
      <c r="J148" s="48">
        <f>'Gap Validation'!T147</f>
        <v>0</v>
      </c>
      <c r="K148" s="48">
        <f>'Gap Validation'!U147</f>
        <v>0</v>
      </c>
      <c r="L148" s="48">
        <f>'Gap Validation'!V147</f>
        <v>0</v>
      </c>
      <c r="M148" s="48">
        <f>'Gap Validation'!W147</f>
        <v>0</v>
      </c>
      <c r="N148" s="48">
        <f>'Gap Validation'!X147</f>
        <v>0</v>
      </c>
      <c r="O148" s="48">
        <f>'Gap Validation'!Y147</f>
        <v>0</v>
      </c>
      <c r="P148" s="48">
        <f>'Gap Validation'!Z147</f>
        <v>0</v>
      </c>
      <c r="Q148" s="48">
        <f>'Gap Validation'!AA147</f>
        <v>0</v>
      </c>
      <c r="R148" s="48">
        <f>'Gap Validation'!AB147</f>
        <v>0</v>
      </c>
      <c r="S148" s="48">
        <f>'Gap Validation'!AC147</f>
        <v>0</v>
      </c>
      <c r="T148" s="48">
        <f>'Gap Validation'!AD147</f>
        <v>0</v>
      </c>
      <c r="U148" s="48">
        <f>'Gap Validation'!AE147</f>
        <v>0</v>
      </c>
      <c r="V148" s="48">
        <f>'Gap Validation'!AF147</f>
        <v>0</v>
      </c>
      <c r="W148" s="48">
        <f>'Gap Validation'!AG147</f>
        <v>0</v>
      </c>
      <c r="X148" s="48">
        <f>'Gap Validation'!AH147</f>
        <v>0</v>
      </c>
      <c r="Y148" s="48">
        <f>'Gap Validation'!AI147</f>
        <v>0</v>
      </c>
      <c r="Z148" s="48">
        <f>'Gap Validation'!AJ147</f>
        <v>0</v>
      </c>
      <c r="AA148" s="48">
        <f>'Gap Validation'!AK147</f>
        <v>0</v>
      </c>
      <c r="AD148" s="61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3"/>
    </row>
    <row r="149" spans="2:87" x14ac:dyDescent="0.25">
      <c r="B149" s="48">
        <v>146</v>
      </c>
      <c r="C149" s="48">
        <f>'Gap Validation'!K148</f>
        <v>0</v>
      </c>
      <c r="D149" s="48">
        <f>'Gap Validation'!L148</f>
        <v>0</v>
      </c>
      <c r="E149" s="48">
        <f>'Gap Validation'!O148</f>
        <v>0</v>
      </c>
      <c r="F149" s="48">
        <f>'Gap Validation'!P148</f>
        <v>0</v>
      </c>
      <c r="G149" s="48">
        <f>'Gap Validation'!Q148</f>
        <v>0</v>
      </c>
      <c r="H149" s="48">
        <f>'Gap Validation'!R148</f>
        <v>0</v>
      </c>
      <c r="I149" s="48">
        <f>'Gap Validation'!S148</f>
        <v>0</v>
      </c>
      <c r="J149" s="48">
        <f>'Gap Validation'!T148</f>
        <v>0</v>
      </c>
      <c r="K149" s="48">
        <f>'Gap Validation'!U148</f>
        <v>0</v>
      </c>
      <c r="L149" s="48">
        <f>'Gap Validation'!V148</f>
        <v>0</v>
      </c>
      <c r="M149" s="48">
        <f>'Gap Validation'!W148</f>
        <v>0</v>
      </c>
      <c r="N149" s="48">
        <f>'Gap Validation'!X148</f>
        <v>0</v>
      </c>
      <c r="O149" s="48">
        <f>'Gap Validation'!Y148</f>
        <v>0</v>
      </c>
      <c r="P149" s="48">
        <f>'Gap Validation'!Z148</f>
        <v>0</v>
      </c>
      <c r="Q149" s="48">
        <f>'Gap Validation'!AA148</f>
        <v>0</v>
      </c>
      <c r="R149" s="48">
        <f>'Gap Validation'!AB148</f>
        <v>0</v>
      </c>
      <c r="S149" s="48">
        <f>'Gap Validation'!AC148</f>
        <v>0</v>
      </c>
      <c r="T149" s="48">
        <f>'Gap Validation'!AD148</f>
        <v>0</v>
      </c>
      <c r="U149" s="48">
        <f>'Gap Validation'!AE148</f>
        <v>0</v>
      </c>
      <c r="V149" s="48">
        <f>'Gap Validation'!AF148</f>
        <v>0</v>
      </c>
      <c r="W149" s="48">
        <f>'Gap Validation'!AG148</f>
        <v>0</v>
      </c>
      <c r="X149" s="48">
        <f>'Gap Validation'!AH148</f>
        <v>0</v>
      </c>
      <c r="Y149" s="48">
        <f>'Gap Validation'!AI148</f>
        <v>0</v>
      </c>
      <c r="Z149" s="48">
        <f>'Gap Validation'!AJ148</f>
        <v>0</v>
      </c>
      <c r="AA149" s="48">
        <f>'Gap Validation'!AK148</f>
        <v>0</v>
      </c>
      <c r="AD149" s="61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3"/>
    </row>
    <row r="150" spans="2:87" x14ac:dyDescent="0.25">
      <c r="B150" s="48">
        <v>147</v>
      </c>
      <c r="C150" s="48">
        <f>'Gap Validation'!K149</f>
        <v>0</v>
      </c>
      <c r="D150" s="48">
        <f>'Gap Validation'!L149</f>
        <v>0</v>
      </c>
      <c r="E150" s="48">
        <f>'Gap Validation'!O149</f>
        <v>0</v>
      </c>
      <c r="F150" s="48">
        <f>'Gap Validation'!P149</f>
        <v>0</v>
      </c>
      <c r="G150" s="48">
        <f>'Gap Validation'!Q149</f>
        <v>0</v>
      </c>
      <c r="H150" s="48">
        <f>'Gap Validation'!R149</f>
        <v>0</v>
      </c>
      <c r="I150" s="48">
        <f>'Gap Validation'!S149</f>
        <v>0</v>
      </c>
      <c r="J150" s="48">
        <f>'Gap Validation'!T149</f>
        <v>0</v>
      </c>
      <c r="K150" s="48">
        <f>'Gap Validation'!U149</f>
        <v>0</v>
      </c>
      <c r="L150" s="48">
        <f>'Gap Validation'!V149</f>
        <v>0</v>
      </c>
      <c r="M150" s="48">
        <f>'Gap Validation'!W149</f>
        <v>0</v>
      </c>
      <c r="N150" s="48">
        <f>'Gap Validation'!X149</f>
        <v>0</v>
      </c>
      <c r="O150" s="48">
        <f>'Gap Validation'!Y149</f>
        <v>0</v>
      </c>
      <c r="P150" s="48">
        <f>'Gap Validation'!Z149</f>
        <v>0</v>
      </c>
      <c r="Q150" s="48">
        <f>'Gap Validation'!AA149</f>
        <v>0</v>
      </c>
      <c r="R150" s="48">
        <f>'Gap Validation'!AB149</f>
        <v>0</v>
      </c>
      <c r="S150" s="48">
        <f>'Gap Validation'!AC149</f>
        <v>0</v>
      </c>
      <c r="T150" s="48">
        <f>'Gap Validation'!AD149</f>
        <v>0</v>
      </c>
      <c r="U150" s="48">
        <f>'Gap Validation'!AE149</f>
        <v>0</v>
      </c>
      <c r="V150" s="48">
        <f>'Gap Validation'!AF149</f>
        <v>0</v>
      </c>
      <c r="W150" s="48">
        <f>'Gap Validation'!AG149</f>
        <v>0</v>
      </c>
      <c r="X150" s="48">
        <f>'Gap Validation'!AH149</f>
        <v>0</v>
      </c>
      <c r="Y150" s="48">
        <f>'Gap Validation'!AI149</f>
        <v>0</v>
      </c>
      <c r="Z150" s="48">
        <f>'Gap Validation'!AJ149</f>
        <v>0</v>
      </c>
      <c r="AA150" s="48">
        <f>'Gap Validation'!AK149</f>
        <v>0</v>
      </c>
      <c r="AD150" s="61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3"/>
    </row>
    <row r="151" spans="2:87" x14ac:dyDescent="0.25">
      <c r="B151" s="48">
        <v>148</v>
      </c>
      <c r="C151" s="48">
        <f>'Gap Validation'!K150</f>
        <v>0</v>
      </c>
      <c r="D151" s="48">
        <f>'Gap Validation'!L150</f>
        <v>0</v>
      </c>
      <c r="E151" s="48">
        <f>'Gap Validation'!O150</f>
        <v>0</v>
      </c>
      <c r="F151" s="48">
        <f>'Gap Validation'!P150</f>
        <v>0</v>
      </c>
      <c r="G151" s="48">
        <f>'Gap Validation'!Q150</f>
        <v>0</v>
      </c>
      <c r="H151" s="48">
        <f>'Gap Validation'!R150</f>
        <v>0</v>
      </c>
      <c r="I151" s="48">
        <f>'Gap Validation'!S150</f>
        <v>0</v>
      </c>
      <c r="J151" s="48">
        <f>'Gap Validation'!T150</f>
        <v>0</v>
      </c>
      <c r="K151" s="48">
        <f>'Gap Validation'!U150</f>
        <v>0</v>
      </c>
      <c r="L151" s="48">
        <f>'Gap Validation'!V150</f>
        <v>0</v>
      </c>
      <c r="M151" s="48">
        <f>'Gap Validation'!W150</f>
        <v>0</v>
      </c>
      <c r="N151" s="48">
        <f>'Gap Validation'!X150</f>
        <v>0</v>
      </c>
      <c r="O151" s="48">
        <f>'Gap Validation'!Y150</f>
        <v>0</v>
      </c>
      <c r="P151" s="48">
        <f>'Gap Validation'!Z150</f>
        <v>0</v>
      </c>
      <c r="Q151" s="48">
        <f>'Gap Validation'!AA150</f>
        <v>0</v>
      </c>
      <c r="R151" s="48">
        <f>'Gap Validation'!AB150</f>
        <v>0</v>
      </c>
      <c r="S151" s="48">
        <f>'Gap Validation'!AC150</f>
        <v>0</v>
      </c>
      <c r="T151" s="48">
        <f>'Gap Validation'!AD150</f>
        <v>0</v>
      </c>
      <c r="U151" s="48">
        <f>'Gap Validation'!AE150</f>
        <v>0</v>
      </c>
      <c r="V151" s="48">
        <f>'Gap Validation'!AF150</f>
        <v>0</v>
      </c>
      <c r="W151" s="48">
        <f>'Gap Validation'!AG150</f>
        <v>0</v>
      </c>
      <c r="X151" s="48">
        <f>'Gap Validation'!AH150</f>
        <v>0</v>
      </c>
      <c r="Y151" s="48">
        <f>'Gap Validation'!AI150</f>
        <v>0</v>
      </c>
      <c r="Z151" s="48">
        <f>'Gap Validation'!AJ150</f>
        <v>0</v>
      </c>
      <c r="AA151" s="48">
        <f>'Gap Validation'!AK150</f>
        <v>0</v>
      </c>
      <c r="AD151" s="61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3"/>
    </row>
    <row r="152" spans="2:87" x14ac:dyDescent="0.25">
      <c r="B152" s="48">
        <v>149</v>
      </c>
      <c r="C152" s="48">
        <f>'Gap Validation'!K151</f>
        <v>0</v>
      </c>
      <c r="D152" s="48">
        <f>'Gap Validation'!L151</f>
        <v>0</v>
      </c>
      <c r="E152" s="48">
        <f>'Gap Validation'!O151</f>
        <v>0</v>
      </c>
      <c r="F152" s="48">
        <f>'Gap Validation'!P151</f>
        <v>0</v>
      </c>
      <c r="G152" s="48">
        <f>'Gap Validation'!Q151</f>
        <v>0</v>
      </c>
      <c r="H152" s="48">
        <f>'Gap Validation'!R151</f>
        <v>0</v>
      </c>
      <c r="I152" s="48">
        <f>'Gap Validation'!S151</f>
        <v>0</v>
      </c>
      <c r="J152" s="48">
        <f>'Gap Validation'!T151</f>
        <v>0</v>
      </c>
      <c r="K152" s="48">
        <f>'Gap Validation'!U151</f>
        <v>0</v>
      </c>
      <c r="L152" s="48">
        <f>'Gap Validation'!V151</f>
        <v>0</v>
      </c>
      <c r="M152" s="48">
        <f>'Gap Validation'!W151</f>
        <v>0</v>
      </c>
      <c r="N152" s="48">
        <f>'Gap Validation'!X151</f>
        <v>0</v>
      </c>
      <c r="O152" s="48">
        <f>'Gap Validation'!Y151</f>
        <v>0</v>
      </c>
      <c r="P152" s="48">
        <f>'Gap Validation'!Z151</f>
        <v>0</v>
      </c>
      <c r="Q152" s="48">
        <f>'Gap Validation'!AA151</f>
        <v>0</v>
      </c>
      <c r="R152" s="48">
        <f>'Gap Validation'!AB151</f>
        <v>0</v>
      </c>
      <c r="S152" s="48">
        <f>'Gap Validation'!AC151</f>
        <v>0</v>
      </c>
      <c r="T152" s="48">
        <f>'Gap Validation'!AD151</f>
        <v>0</v>
      </c>
      <c r="U152" s="48">
        <f>'Gap Validation'!AE151</f>
        <v>0</v>
      </c>
      <c r="V152" s="48">
        <f>'Gap Validation'!AF151</f>
        <v>0</v>
      </c>
      <c r="W152" s="48">
        <f>'Gap Validation'!AG151</f>
        <v>0</v>
      </c>
      <c r="X152" s="48">
        <f>'Gap Validation'!AH151</f>
        <v>0</v>
      </c>
      <c r="Y152" s="48">
        <f>'Gap Validation'!AI151</f>
        <v>0</v>
      </c>
      <c r="Z152" s="48">
        <f>'Gap Validation'!AJ151</f>
        <v>0</v>
      </c>
      <c r="AA152" s="48">
        <f>'Gap Validation'!AK151</f>
        <v>0</v>
      </c>
      <c r="AD152" s="61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3"/>
    </row>
    <row r="153" spans="2:87" x14ac:dyDescent="0.25">
      <c r="B153" s="48">
        <v>150</v>
      </c>
      <c r="C153" s="48">
        <f>'Gap Validation'!K152</f>
        <v>0</v>
      </c>
      <c r="D153" s="48">
        <f>'Gap Validation'!L152</f>
        <v>0</v>
      </c>
      <c r="E153" s="48">
        <f>'Gap Validation'!O152</f>
        <v>0</v>
      </c>
      <c r="F153" s="48">
        <f>'Gap Validation'!P152</f>
        <v>0</v>
      </c>
      <c r="G153" s="48">
        <f>'Gap Validation'!Q152</f>
        <v>0</v>
      </c>
      <c r="H153" s="48">
        <f>'Gap Validation'!R152</f>
        <v>0</v>
      </c>
      <c r="I153" s="48">
        <f>'Gap Validation'!S152</f>
        <v>0</v>
      </c>
      <c r="J153" s="48">
        <f>'Gap Validation'!T152</f>
        <v>0</v>
      </c>
      <c r="K153" s="48">
        <f>'Gap Validation'!U152</f>
        <v>0</v>
      </c>
      <c r="L153" s="48">
        <f>'Gap Validation'!V152</f>
        <v>0</v>
      </c>
      <c r="M153" s="48">
        <f>'Gap Validation'!W152</f>
        <v>0</v>
      </c>
      <c r="N153" s="48">
        <f>'Gap Validation'!X152</f>
        <v>0</v>
      </c>
      <c r="O153" s="48">
        <f>'Gap Validation'!Y152</f>
        <v>0</v>
      </c>
      <c r="P153" s="48">
        <f>'Gap Validation'!Z152</f>
        <v>0</v>
      </c>
      <c r="Q153" s="48">
        <f>'Gap Validation'!AA152</f>
        <v>0</v>
      </c>
      <c r="R153" s="48">
        <f>'Gap Validation'!AB152</f>
        <v>0</v>
      </c>
      <c r="S153" s="48">
        <f>'Gap Validation'!AC152</f>
        <v>0</v>
      </c>
      <c r="T153" s="48">
        <f>'Gap Validation'!AD152</f>
        <v>0</v>
      </c>
      <c r="U153" s="48">
        <f>'Gap Validation'!AE152</f>
        <v>0</v>
      </c>
      <c r="V153" s="48">
        <f>'Gap Validation'!AF152</f>
        <v>0</v>
      </c>
      <c r="W153" s="48">
        <f>'Gap Validation'!AG152</f>
        <v>0</v>
      </c>
      <c r="X153" s="48">
        <f>'Gap Validation'!AH152</f>
        <v>0</v>
      </c>
      <c r="Y153" s="48">
        <f>'Gap Validation'!AI152</f>
        <v>0</v>
      </c>
      <c r="Z153" s="48">
        <f>'Gap Validation'!AJ152</f>
        <v>0</v>
      </c>
      <c r="AA153" s="48">
        <f>'Gap Validation'!AK152</f>
        <v>0</v>
      </c>
      <c r="AD153" s="61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3"/>
    </row>
    <row r="154" spans="2:87" x14ac:dyDescent="0.25">
      <c r="B154" s="48">
        <v>151</v>
      </c>
      <c r="C154" s="48">
        <f>'Gap Validation'!K153</f>
        <v>0</v>
      </c>
      <c r="D154" s="48">
        <f>'Gap Validation'!L153</f>
        <v>0</v>
      </c>
      <c r="E154" s="48">
        <f>'Gap Validation'!O153</f>
        <v>0</v>
      </c>
      <c r="F154" s="48">
        <f>'Gap Validation'!P153</f>
        <v>0</v>
      </c>
      <c r="G154" s="48">
        <f>'Gap Validation'!Q153</f>
        <v>0</v>
      </c>
      <c r="H154" s="48">
        <f>'Gap Validation'!R153</f>
        <v>0</v>
      </c>
      <c r="I154" s="48">
        <f>'Gap Validation'!S153</f>
        <v>0</v>
      </c>
      <c r="J154" s="48">
        <f>'Gap Validation'!T153</f>
        <v>0</v>
      </c>
      <c r="K154" s="48">
        <f>'Gap Validation'!U153</f>
        <v>0</v>
      </c>
      <c r="L154" s="48">
        <f>'Gap Validation'!V153</f>
        <v>0</v>
      </c>
      <c r="M154" s="48">
        <f>'Gap Validation'!W153</f>
        <v>0</v>
      </c>
      <c r="N154" s="48">
        <f>'Gap Validation'!X153</f>
        <v>0</v>
      </c>
      <c r="O154" s="48">
        <f>'Gap Validation'!Y153</f>
        <v>0</v>
      </c>
      <c r="P154" s="48">
        <f>'Gap Validation'!Z153</f>
        <v>0</v>
      </c>
      <c r="Q154" s="48">
        <f>'Gap Validation'!AA153</f>
        <v>0</v>
      </c>
      <c r="R154" s="48">
        <f>'Gap Validation'!AB153</f>
        <v>0</v>
      </c>
      <c r="S154" s="48">
        <f>'Gap Validation'!AC153</f>
        <v>0</v>
      </c>
      <c r="T154" s="48">
        <f>'Gap Validation'!AD153</f>
        <v>0</v>
      </c>
      <c r="U154" s="48">
        <f>'Gap Validation'!AE153</f>
        <v>0</v>
      </c>
      <c r="V154" s="48">
        <f>'Gap Validation'!AF153</f>
        <v>0</v>
      </c>
      <c r="W154" s="48">
        <f>'Gap Validation'!AG153</f>
        <v>0</v>
      </c>
      <c r="X154" s="48">
        <f>'Gap Validation'!AH153</f>
        <v>0</v>
      </c>
      <c r="Y154" s="48">
        <f>'Gap Validation'!AI153</f>
        <v>0</v>
      </c>
      <c r="Z154" s="48">
        <f>'Gap Validation'!AJ153</f>
        <v>0</v>
      </c>
      <c r="AA154" s="48">
        <f>'Gap Validation'!AK153</f>
        <v>0</v>
      </c>
      <c r="AD154" s="61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3"/>
    </row>
    <row r="155" spans="2:87" x14ac:dyDescent="0.25">
      <c r="B155" s="48">
        <v>152</v>
      </c>
      <c r="C155" s="48">
        <f>'Gap Validation'!K154</f>
        <v>0</v>
      </c>
      <c r="D155" s="48">
        <f>'Gap Validation'!L154</f>
        <v>0</v>
      </c>
      <c r="E155" s="48">
        <f>'Gap Validation'!O154</f>
        <v>0</v>
      </c>
      <c r="F155" s="48">
        <f>'Gap Validation'!P154</f>
        <v>0</v>
      </c>
      <c r="G155" s="48">
        <f>'Gap Validation'!Q154</f>
        <v>0</v>
      </c>
      <c r="H155" s="48">
        <f>'Gap Validation'!R154</f>
        <v>0</v>
      </c>
      <c r="I155" s="48">
        <f>'Gap Validation'!S154</f>
        <v>0</v>
      </c>
      <c r="J155" s="48">
        <f>'Gap Validation'!T154</f>
        <v>0</v>
      </c>
      <c r="K155" s="48">
        <f>'Gap Validation'!U154</f>
        <v>0</v>
      </c>
      <c r="L155" s="48">
        <f>'Gap Validation'!V154</f>
        <v>0</v>
      </c>
      <c r="M155" s="48">
        <f>'Gap Validation'!W154</f>
        <v>0</v>
      </c>
      <c r="N155" s="48">
        <f>'Gap Validation'!X154</f>
        <v>0</v>
      </c>
      <c r="O155" s="48">
        <f>'Gap Validation'!Y154</f>
        <v>0</v>
      </c>
      <c r="P155" s="48">
        <f>'Gap Validation'!Z154</f>
        <v>0</v>
      </c>
      <c r="Q155" s="48">
        <f>'Gap Validation'!AA154</f>
        <v>0</v>
      </c>
      <c r="R155" s="48">
        <f>'Gap Validation'!AB154</f>
        <v>0</v>
      </c>
      <c r="S155" s="48">
        <f>'Gap Validation'!AC154</f>
        <v>0</v>
      </c>
      <c r="T155" s="48">
        <f>'Gap Validation'!AD154</f>
        <v>0</v>
      </c>
      <c r="U155" s="48">
        <f>'Gap Validation'!AE154</f>
        <v>0</v>
      </c>
      <c r="V155" s="48">
        <f>'Gap Validation'!AF154</f>
        <v>0</v>
      </c>
      <c r="W155" s="48">
        <f>'Gap Validation'!AG154</f>
        <v>0</v>
      </c>
      <c r="X155" s="48">
        <f>'Gap Validation'!AH154</f>
        <v>0</v>
      </c>
      <c r="Y155" s="48">
        <f>'Gap Validation'!AI154</f>
        <v>0</v>
      </c>
      <c r="Z155" s="48">
        <f>'Gap Validation'!AJ154</f>
        <v>0</v>
      </c>
      <c r="AA155" s="48">
        <f>'Gap Validation'!AK154</f>
        <v>0</v>
      </c>
      <c r="AD155" s="61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3"/>
    </row>
    <row r="156" spans="2:87" x14ac:dyDescent="0.25">
      <c r="B156" s="48">
        <v>153</v>
      </c>
      <c r="C156" s="48">
        <f>'Gap Validation'!K155</f>
        <v>0</v>
      </c>
      <c r="D156" s="48">
        <f>'Gap Validation'!L155</f>
        <v>0</v>
      </c>
      <c r="E156" s="48">
        <f>'Gap Validation'!O155</f>
        <v>0</v>
      </c>
      <c r="F156" s="48">
        <f>'Gap Validation'!P155</f>
        <v>0</v>
      </c>
      <c r="G156" s="48">
        <f>'Gap Validation'!Q155</f>
        <v>0</v>
      </c>
      <c r="H156" s="48">
        <f>'Gap Validation'!R155</f>
        <v>0</v>
      </c>
      <c r="I156" s="48">
        <f>'Gap Validation'!S155</f>
        <v>0</v>
      </c>
      <c r="J156" s="48">
        <f>'Gap Validation'!T155</f>
        <v>0</v>
      </c>
      <c r="K156" s="48">
        <f>'Gap Validation'!U155</f>
        <v>0</v>
      </c>
      <c r="L156" s="48">
        <f>'Gap Validation'!V155</f>
        <v>0</v>
      </c>
      <c r="M156" s="48">
        <f>'Gap Validation'!W155</f>
        <v>0</v>
      </c>
      <c r="N156" s="48">
        <f>'Gap Validation'!X155</f>
        <v>0</v>
      </c>
      <c r="O156" s="48">
        <f>'Gap Validation'!Y155</f>
        <v>0</v>
      </c>
      <c r="P156" s="48">
        <f>'Gap Validation'!Z155</f>
        <v>0</v>
      </c>
      <c r="Q156" s="48">
        <f>'Gap Validation'!AA155</f>
        <v>0</v>
      </c>
      <c r="R156" s="48">
        <f>'Gap Validation'!AB155</f>
        <v>0</v>
      </c>
      <c r="S156" s="48">
        <f>'Gap Validation'!AC155</f>
        <v>0</v>
      </c>
      <c r="T156" s="48">
        <f>'Gap Validation'!AD155</f>
        <v>0</v>
      </c>
      <c r="U156" s="48">
        <f>'Gap Validation'!AE155</f>
        <v>0</v>
      </c>
      <c r="V156" s="48">
        <f>'Gap Validation'!AF155</f>
        <v>0</v>
      </c>
      <c r="W156" s="48">
        <f>'Gap Validation'!AG155</f>
        <v>0</v>
      </c>
      <c r="X156" s="48">
        <f>'Gap Validation'!AH155</f>
        <v>0</v>
      </c>
      <c r="Y156" s="48">
        <f>'Gap Validation'!AI155</f>
        <v>0</v>
      </c>
      <c r="Z156" s="48">
        <f>'Gap Validation'!AJ155</f>
        <v>0</v>
      </c>
      <c r="AA156" s="48">
        <f>'Gap Validation'!AK155</f>
        <v>0</v>
      </c>
      <c r="AD156" s="61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3"/>
    </row>
    <row r="157" spans="2:87" x14ac:dyDescent="0.25">
      <c r="B157" s="48">
        <v>154</v>
      </c>
      <c r="C157" s="48">
        <f>'Gap Validation'!K156</f>
        <v>0</v>
      </c>
      <c r="D157" s="48">
        <f>'Gap Validation'!L156</f>
        <v>0</v>
      </c>
      <c r="E157" s="48">
        <f>'Gap Validation'!O156</f>
        <v>0</v>
      </c>
      <c r="F157" s="48">
        <f>'Gap Validation'!P156</f>
        <v>0</v>
      </c>
      <c r="G157" s="48">
        <f>'Gap Validation'!Q156</f>
        <v>0</v>
      </c>
      <c r="H157" s="48">
        <f>'Gap Validation'!R156</f>
        <v>0</v>
      </c>
      <c r="I157" s="48">
        <f>'Gap Validation'!S156</f>
        <v>0</v>
      </c>
      <c r="J157" s="48">
        <f>'Gap Validation'!T156</f>
        <v>0</v>
      </c>
      <c r="K157" s="48">
        <f>'Gap Validation'!U156</f>
        <v>0</v>
      </c>
      <c r="L157" s="48">
        <f>'Gap Validation'!V156</f>
        <v>0</v>
      </c>
      <c r="M157" s="48">
        <f>'Gap Validation'!W156</f>
        <v>0</v>
      </c>
      <c r="N157" s="48">
        <f>'Gap Validation'!X156</f>
        <v>0</v>
      </c>
      <c r="O157" s="48">
        <f>'Gap Validation'!Y156</f>
        <v>0</v>
      </c>
      <c r="P157" s="48">
        <f>'Gap Validation'!Z156</f>
        <v>0</v>
      </c>
      <c r="Q157" s="48">
        <f>'Gap Validation'!AA156</f>
        <v>0</v>
      </c>
      <c r="R157" s="48">
        <f>'Gap Validation'!AB156</f>
        <v>0</v>
      </c>
      <c r="S157" s="48">
        <f>'Gap Validation'!AC156</f>
        <v>0</v>
      </c>
      <c r="T157" s="48">
        <f>'Gap Validation'!AD156</f>
        <v>0</v>
      </c>
      <c r="U157" s="48">
        <f>'Gap Validation'!AE156</f>
        <v>0</v>
      </c>
      <c r="V157" s="48">
        <f>'Gap Validation'!AF156</f>
        <v>0</v>
      </c>
      <c r="W157" s="48">
        <f>'Gap Validation'!AG156</f>
        <v>0</v>
      </c>
      <c r="X157" s="48">
        <f>'Gap Validation'!AH156</f>
        <v>0</v>
      </c>
      <c r="Y157" s="48">
        <f>'Gap Validation'!AI156</f>
        <v>0</v>
      </c>
      <c r="Z157" s="48">
        <f>'Gap Validation'!AJ156</f>
        <v>0</v>
      </c>
      <c r="AA157" s="48">
        <f>'Gap Validation'!AK156</f>
        <v>0</v>
      </c>
      <c r="AD157" s="61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3"/>
    </row>
    <row r="158" spans="2:87" x14ac:dyDescent="0.25">
      <c r="B158" s="48">
        <v>155</v>
      </c>
      <c r="C158" s="48">
        <f>'Gap Validation'!K157</f>
        <v>0</v>
      </c>
      <c r="D158" s="48">
        <f>'Gap Validation'!L157</f>
        <v>0</v>
      </c>
      <c r="E158" s="48">
        <f>'Gap Validation'!O157</f>
        <v>0</v>
      </c>
      <c r="F158" s="48">
        <f>'Gap Validation'!P157</f>
        <v>0</v>
      </c>
      <c r="G158" s="48">
        <f>'Gap Validation'!Q157</f>
        <v>0</v>
      </c>
      <c r="H158" s="48">
        <f>'Gap Validation'!R157</f>
        <v>0</v>
      </c>
      <c r="I158" s="48">
        <f>'Gap Validation'!S157</f>
        <v>0</v>
      </c>
      <c r="J158" s="48">
        <f>'Gap Validation'!T157</f>
        <v>0</v>
      </c>
      <c r="K158" s="48">
        <f>'Gap Validation'!U157</f>
        <v>0</v>
      </c>
      <c r="L158" s="48">
        <f>'Gap Validation'!V157</f>
        <v>0</v>
      </c>
      <c r="M158" s="48">
        <f>'Gap Validation'!W157</f>
        <v>0</v>
      </c>
      <c r="N158" s="48">
        <f>'Gap Validation'!X157</f>
        <v>0</v>
      </c>
      <c r="O158" s="48">
        <f>'Gap Validation'!Y157</f>
        <v>0</v>
      </c>
      <c r="P158" s="48">
        <f>'Gap Validation'!Z157</f>
        <v>0</v>
      </c>
      <c r="Q158" s="48">
        <f>'Gap Validation'!AA157</f>
        <v>0</v>
      </c>
      <c r="R158" s="48">
        <f>'Gap Validation'!AB157</f>
        <v>0</v>
      </c>
      <c r="S158" s="48">
        <f>'Gap Validation'!AC157</f>
        <v>0</v>
      </c>
      <c r="T158" s="48">
        <f>'Gap Validation'!AD157</f>
        <v>0</v>
      </c>
      <c r="U158" s="48">
        <f>'Gap Validation'!AE157</f>
        <v>0</v>
      </c>
      <c r="V158" s="48">
        <f>'Gap Validation'!AF157</f>
        <v>0</v>
      </c>
      <c r="W158" s="48">
        <f>'Gap Validation'!AG157</f>
        <v>0</v>
      </c>
      <c r="X158" s="48">
        <f>'Gap Validation'!AH157</f>
        <v>0</v>
      </c>
      <c r="Y158" s="48">
        <f>'Gap Validation'!AI157</f>
        <v>0</v>
      </c>
      <c r="Z158" s="48">
        <f>'Gap Validation'!AJ157</f>
        <v>0</v>
      </c>
      <c r="AA158" s="48">
        <f>'Gap Validation'!AK157</f>
        <v>0</v>
      </c>
      <c r="AD158" s="61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3"/>
    </row>
    <row r="159" spans="2:87" x14ac:dyDescent="0.25">
      <c r="B159" s="48">
        <v>156</v>
      </c>
      <c r="C159" s="48">
        <f>'Gap Validation'!K158</f>
        <v>0</v>
      </c>
      <c r="D159" s="48">
        <f>'Gap Validation'!L158</f>
        <v>0</v>
      </c>
      <c r="E159" s="48">
        <f>'Gap Validation'!O158</f>
        <v>0</v>
      </c>
      <c r="F159" s="48">
        <f>'Gap Validation'!P158</f>
        <v>0</v>
      </c>
      <c r="G159" s="48">
        <f>'Gap Validation'!Q158</f>
        <v>0</v>
      </c>
      <c r="H159" s="48">
        <f>'Gap Validation'!R158</f>
        <v>0</v>
      </c>
      <c r="I159" s="48">
        <f>'Gap Validation'!S158</f>
        <v>0</v>
      </c>
      <c r="J159" s="48">
        <f>'Gap Validation'!T158</f>
        <v>0</v>
      </c>
      <c r="K159" s="48">
        <f>'Gap Validation'!U158</f>
        <v>0</v>
      </c>
      <c r="L159" s="48">
        <f>'Gap Validation'!V158</f>
        <v>0</v>
      </c>
      <c r="M159" s="48">
        <f>'Gap Validation'!W158</f>
        <v>0</v>
      </c>
      <c r="N159" s="48">
        <f>'Gap Validation'!X158</f>
        <v>0</v>
      </c>
      <c r="O159" s="48">
        <f>'Gap Validation'!Y158</f>
        <v>0</v>
      </c>
      <c r="P159" s="48">
        <f>'Gap Validation'!Z158</f>
        <v>0</v>
      </c>
      <c r="Q159" s="48">
        <f>'Gap Validation'!AA158</f>
        <v>0</v>
      </c>
      <c r="R159" s="48">
        <f>'Gap Validation'!AB158</f>
        <v>0</v>
      </c>
      <c r="S159" s="48">
        <f>'Gap Validation'!AC158</f>
        <v>0</v>
      </c>
      <c r="T159" s="48">
        <f>'Gap Validation'!AD158</f>
        <v>0</v>
      </c>
      <c r="U159" s="48">
        <f>'Gap Validation'!AE158</f>
        <v>0</v>
      </c>
      <c r="V159" s="48">
        <f>'Gap Validation'!AF158</f>
        <v>0</v>
      </c>
      <c r="W159" s="48">
        <f>'Gap Validation'!AG158</f>
        <v>0</v>
      </c>
      <c r="X159" s="48">
        <f>'Gap Validation'!AH158</f>
        <v>0</v>
      </c>
      <c r="Y159" s="48">
        <f>'Gap Validation'!AI158</f>
        <v>0</v>
      </c>
      <c r="Z159" s="48">
        <f>'Gap Validation'!AJ158</f>
        <v>0</v>
      </c>
      <c r="AA159" s="48">
        <f>'Gap Validation'!AK158</f>
        <v>0</v>
      </c>
      <c r="AD159" s="61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3"/>
    </row>
    <row r="160" spans="2:87" x14ac:dyDescent="0.25">
      <c r="B160" s="48">
        <v>157</v>
      </c>
      <c r="C160" s="48">
        <f>'Gap Validation'!K159</f>
        <v>0</v>
      </c>
      <c r="D160" s="48">
        <f>'Gap Validation'!L159</f>
        <v>0</v>
      </c>
      <c r="E160" s="48">
        <f>'Gap Validation'!O159</f>
        <v>0</v>
      </c>
      <c r="F160" s="48">
        <f>'Gap Validation'!P159</f>
        <v>0</v>
      </c>
      <c r="G160" s="48">
        <f>'Gap Validation'!Q159</f>
        <v>0</v>
      </c>
      <c r="H160" s="48">
        <f>'Gap Validation'!R159</f>
        <v>0</v>
      </c>
      <c r="I160" s="48">
        <f>'Gap Validation'!S159</f>
        <v>0</v>
      </c>
      <c r="J160" s="48">
        <f>'Gap Validation'!T159</f>
        <v>0</v>
      </c>
      <c r="K160" s="48">
        <f>'Gap Validation'!U159</f>
        <v>0</v>
      </c>
      <c r="L160" s="48">
        <f>'Gap Validation'!V159</f>
        <v>0</v>
      </c>
      <c r="M160" s="48">
        <f>'Gap Validation'!W159</f>
        <v>0</v>
      </c>
      <c r="N160" s="48">
        <f>'Gap Validation'!X159</f>
        <v>0</v>
      </c>
      <c r="O160" s="48">
        <f>'Gap Validation'!Y159</f>
        <v>0</v>
      </c>
      <c r="P160" s="48">
        <f>'Gap Validation'!Z159</f>
        <v>0</v>
      </c>
      <c r="Q160" s="48">
        <f>'Gap Validation'!AA159</f>
        <v>0</v>
      </c>
      <c r="R160" s="48">
        <f>'Gap Validation'!AB159</f>
        <v>0</v>
      </c>
      <c r="S160" s="48">
        <f>'Gap Validation'!AC159</f>
        <v>0</v>
      </c>
      <c r="T160" s="48">
        <f>'Gap Validation'!AD159</f>
        <v>0</v>
      </c>
      <c r="U160" s="48">
        <f>'Gap Validation'!AE159</f>
        <v>0</v>
      </c>
      <c r="V160" s="48">
        <f>'Gap Validation'!AF159</f>
        <v>0</v>
      </c>
      <c r="W160" s="48">
        <f>'Gap Validation'!AG159</f>
        <v>0</v>
      </c>
      <c r="X160" s="48">
        <f>'Gap Validation'!AH159</f>
        <v>0</v>
      </c>
      <c r="Y160" s="48">
        <f>'Gap Validation'!AI159</f>
        <v>0</v>
      </c>
      <c r="Z160" s="48">
        <f>'Gap Validation'!AJ159</f>
        <v>0</v>
      </c>
      <c r="AA160" s="48">
        <f>'Gap Validation'!AK159</f>
        <v>0</v>
      </c>
      <c r="AD160" s="61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3"/>
    </row>
    <row r="161" spans="2:87" x14ac:dyDescent="0.25">
      <c r="B161" s="48">
        <v>158</v>
      </c>
      <c r="C161" s="48">
        <f>'Gap Validation'!K160</f>
        <v>0</v>
      </c>
      <c r="D161" s="48">
        <f>'Gap Validation'!L160</f>
        <v>0</v>
      </c>
      <c r="E161" s="48">
        <f>'Gap Validation'!O160</f>
        <v>0</v>
      </c>
      <c r="F161" s="48">
        <f>'Gap Validation'!P160</f>
        <v>0</v>
      </c>
      <c r="G161" s="48">
        <f>'Gap Validation'!Q160</f>
        <v>0</v>
      </c>
      <c r="H161" s="48">
        <f>'Gap Validation'!R160</f>
        <v>0</v>
      </c>
      <c r="I161" s="48">
        <f>'Gap Validation'!S160</f>
        <v>0</v>
      </c>
      <c r="J161" s="48">
        <f>'Gap Validation'!T160</f>
        <v>0</v>
      </c>
      <c r="K161" s="48">
        <f>'Gap Validation'!U160</f>
        <v>0</v>
      </c>
      <c r="L161" s="48">
        <f>'Gap Validation'!V160</f>
        <v>0</v>
      </c>
      <c r="M161" s="48">
        <f>'Gap Validation'!W160</f>
        <v>0</v>
      </c>
      <c r="N161" s="48">
        <f>'Gap Validation'!X160</f>
        <v>0</v>
      </c>
      <c r="O161" s="48">
        <f>'Gap Validation'!Y160</f>
        <v>0</v>
      </c>
      <c r="P161" s="48">
        <f>'Gap Validation'!Z160</f>
        <v>0</v>
      </c>
      <c r="Q161" s="48">
        <f>'Gap Validation'!AA160</f>
        <v>0</v>
      </c>
      <c r="R161" s="48">
        <f>'Gap Validation'!AB160</f>
        <v>0</v>
      </c>
      <c r="S161" s="48">
        <f>'Gap Validation'!AC160</f>
        <v>0</v>
      </c>
      <c r="T161" s="48">
        <f>'Gap Validation'!AD160</f>
        <v>0</v>
      </c>
      <c r="U161" s="48">
        <f>'Gap Validation'!AE160</f>
        <v>0</v>
      </c>
      <c r="V161" s="48">
        <f>'Gap Validation'!AF160</f>
        <v>0</v>
      </c>
      <c r="W161" s="48">
        <f>'Gap Validation'!AG160</f>
        <v>0</v>
      </c>
      <c r="X161" s="48">
        <f>'Gap Validation'!AH160</f>
        <v>0</v>
      </c>
      <c r="Y161" s="48">
        <f>'Gap Validation'!AI160</f>
        <v>0</v>
      </c>
      <c r="Z161" s="48">
        <f>'Gap Validation'!AJ160</f>
        <v>0</v>
      </c>
      <c r="AA161" s="48">
        <f>'Gap Validation'!AK160</f>
        <v>0</v>
      </c>
      <c r="AD161" s="61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3"/>
    </row>
    <row r="162" spans="2:87" x14ac:dyDescent="0.25">
      <c r="B162" s="48">
        <v>159</v>
      </c>
      <c r="C162" s="48">
        <f>'Gap Validation'!K161</f>
        <v>0</v>
      </c>
      <c r="D162" s="48">
        <f>'Gap Validation'!L161</f>
        <v>0</v>
      </c>
      <c r="E162" s="48">
        <f>'Gap Validation'!O161</f>
        <v>0</v>
      </c>
      <c r="F162" s="48">
        <f>'Gap Validation'!P161</f>
        <v>0</v>
      </c>
      <c r="G162" s="48">
        <f>'Gap Validation'!Q161</f>
        <v>0</v>
      </c>
      <c r="H162" s="48">
        <f>'Gap Validation'!R161</f>
        <v>0</v>
      </c>
      <c r="I162" s="48">
        <f>'Gap Validation'!S161</f>
        <v>0</v>
      </c>
      <c r="J162" s="48">
        <f>'Gap Validation'!T161</f>
        <v>0</v>
      </c>
      <c r="K162" s="48">
        <f>'Gap Validation'!U161</f>
        <v>0</v>
      </c>
      <c r="L162" s="48">
        <f>'Gap Validation'!V161</f>
        <v>0</v>
      </c>
      <c r="M162" s="48">
        <f>'Gap Validation'!W161</f>
        <v>0</v>
      </c>
      <c r="N162" s="48">
        <f>'Gap Validation'!X161</f>
        <v>0</v>
      </c>
      <c r="O162" s="48">
        <f>'Gap Validation'!Y161</f>
        <v>0</v>
      </c>
      <c r="P162" s="48">
        <f>'Gap Validation'!Z161</f>
        <v>0</v>
      </c>
      <c r="Q162" s="48">
        <f>'Gap Validation'!AA161</f>
        <v>0</v>
      </c>
      <c r="R162" s="48">
        <f>'Gap Validation'!AB161</f>
        <v>0</v>
      </c>
      <c r="S162" s="48">
        <f>'Gap Validation'!AC161</f>
        <v>0</v>
      </c>
      <c r="T162" s="48">
        <f>'Gap Validation'!AD161</f>
        <v>0</v>
      </c>
      <c r="U162" s="48">
        <f>'Gap Validation'!AE161</f>
        <v>0</v>
      </c>
      <c r="V162" s="48">
        <f>'Gap Validation'!AF161</f>
        <v>0</v>
      </c>
      <c r="W162" s="48">
        <f>'Gap Validation'!AG161</f>
        <v>0</v>
      </c>
      <c r="X162" s="48">
        <f>'Gap Validation'!AH161</f>
        <v>0</v>
      </c>
      <c r="Y162" s="48">
        <f>'Gap Validation'!AI161</f>
        <v>0</v>
      </c>
      <c r="Z162" s="48">
        <f>'Gap Validation'!AJ161</f>
        <v>0</v>
      </c>
      <c r="AA162" s="48">
        <f>'Gap Validation'!AK161</f>
        <v>0</v>
      </c>
      <c r="AD162" s="61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3"/>
    </row>
    <row r="163" spans="2:87" x14ac:dyDescent="0.25">
      <c r="B163" s="48">
        <v>160</v>
      </c>
      <c r="C163" s="48">
        <f>'Gap Validation'!K162</f>
        <v>0</v>
      </c>
      <c r="D163" s="48">
        <f>'Gap Validation'!L162</f>
        <v>0</v>
      </c>
      <c r="E163" s="48">
        <f>'Gap Validation'!O162</f>
        <v>0</v>
      </c>
      <c r="F163" s="48">
        <f>'Gap Validation'!P162</f>
        <v>0</v>
      </c>
      <c r="G163" s="48">
        <f>'Gap Validation'!Q162</f>
        <v>0</v>
      </c>
      <c r="H163" s="48">
        <f>'Gap Validation'!R162</f>
        <v>0</v>
      </c>
      <c r="I163" s="48">
        <f>'Gap Validation'!S162</f>
        <v>0</v>
      </c>
      <c r="J163" s="48">
        <f>'Gap Validation'!T162</f>
        <v>0</v>
      </c>
      <c r="K163" s="48">
        <f>'Gap Validation'!U162</f>
        <v>0</v>
      </c>
      <c r="L163" s="48">
        <f>'Gap Validation'!V162</f>
        <v>0</v>
      </c>
      <c r="M163" s="48">
        <f>'Gap Validation'!W162</f>
        <v>0</v>
      </c>
      <c r="N163" s="48">
        <f>'Gap Validation'!X162</f>
        <v>0</v>
      </c>
      <c r="O163" s="48">
        <f>'Gap Validation'!Y162</f>
        <v>0</v>
      </c>
      <c r="P163" s="48">
        <f>'Gap Validation'!Z162</f>
        <v>0</v>
      </c>
      <c r="Q163" s="48">
        <f>'Gap Validation'!AA162</f>
        <v>0</v>
      </c>
      <c r="R163" s="48">
        <f>'Gap Validation'!AB162</f>
        <v>0</v>
      </c>
      <c r="S163" s="48">
        <f>'Gap Validation'!AC162</f>
        <v>0</v>
      </c>
      <c r="T163" s="48">
        <f>'Gap Validation'!AD162</f>
        <v>0</v>
      </c>
      <c r="U163" s="48">
        <f>'Gap Validation'!AE162</f>
        <v>0</v>
      </c>
      <c r="V163" s="48">
        <f>'Gap Validation'!AF162</f>
        <v>0</v>
      </c>
      <c r="W163" s="48">
        <f>'Gap Validation'!AG162</f>
        <v>0</v>
      </c>
      <c r="X163" s="48">
        <f>'Gap Validation'!AH162</f>
        <v>0</v>
      </c>
      <c r="Y163" s="48">
        <f>'Gap Validation'!AI162</f>
        <v>0</v>
      </c>
      <c r="Z163" s="48">
        <f>'Gap Validation'!AJ162</f>
        <v>0</v>
      </c>
      <c r="AA163" s="48">
        <f>'Gap Validation'!AK162</f>
        <v>0</v>
      </c>
      <c r="AD163" s="61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3"/>
    </row>
    <row r="164" spans="2:87" x14ac:dyDescent="0.25">
      <c r="B164" s="48">
        <v>161</v>
      </c>
      <c r="C164" s="48">
        <f>'Gap Validation'!K163</f>
        <v>0</v>
      </c>
      <c r="D164" s="48">
        <f>'Gap Validation'!L163</f>
        <v>0</v>
      </c>
      <c r="E164" s="48">
        <f>'Gap Validation'!O163</f>
        <v>0</v>
      </c>
      <c r="F164" s="48">
        <f>'Gap Validation'!P163</f>
        <v>0</v>
      </c>
      <c r="G164" s="48">
        <f>'Gap Validation'!Q163</f>
        <v>0</v>
      </c>
      <c r="H164" s="48">
        <f>'Gap Validation'!R163</f>
        <v>0</v>
      </c>
      <c r="I164" s="48">
        <f>'Gap Validation'!S163</f>
        <v>0</v>
      </c>
      <c r="J164" s="48">
        <f>'Gap Validation'!T163</f>
        <v>0</v>
      </c>
      <c r="K164" s="48">
        <f>'Gap Validation'!U163</f>
        <v>0</v>
      </c>
      <c r="L164" s="48">
        <f>'Gap Validation'!V163</f>
        <v>0</v>
      </c>
      <c r="M164" s="48">
        <f>'Gap Validation'!W163</f>
        <v>0</v>
      </c>
      <c r="N164" s="48">
        <f>'Gap Validation'!X163</f>
        <v>0</v>
      </c>
      <c r="O164" s="48">
        <f>'Gap Validation'!Y163</f>
        <v>0</v>
      </c>
      <c r="P164" s="48">
        <f>'Gap Validation'!Z163</f>
        <v>0</v>
      </c>
      <c r="Q164" s="48">
        <f>'Gap Validation'!AA163</f>
        <v>0</v>
      </c>
      <c r="R164" s="48">
        <f>'Gap Validation'!AB163</f>
        <v>0</v>
      </c>
      <c r="S164" s="48">
        <f>'Gap Validation'!AC163</f>
        <v>0</v>
      </c>
      <c r="T164" s="48">
        <f>'Gap Validation'!AD163</f>
        <v>0</v>
      </c>
      <c r="U164" s="48">
        <f>'Gap Validation'!AE163</f>
        <v>0</v>
      </c>
      <c r="V164" s="48">
        <f>'Gap Validation'!AF163</f>
        <v>0</v>
      </c>
      <c r="W164" s="48">
        <f>'Gap Validation'!AG163</f>
        <v>0</v>
      </c>
      <c r="X164" s="48">
        <f>'Gap Validation'!AH163</f>
        <v>0</v>
      </c>
      <c r="Y164" s="48">
        <f>'Gap Validation'!AI163</f>
        <v>0</v>
      </c>
      <c r="Z164" s="48">
        <f>'Gap Validation'!AJ163</f>
        <v>0</v>
      </c>
      <c r="AA164" s="48">
        <f>'Gap Validation'!AK163</f>
        <v>0</v>
      </c>
      <c r="AD164" s="61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3"/>
    </row>
    <row r="165" spans="2:87" x14ac:dyDescent="0.25">
      <c r="B165" s="48">
        <v>162</v>
      </c>
      <c r="C165" s="48">
        <f>'Gap Validation'!K164</f>
        <v>0</v>
      </c>
      <c r="D165" s="48">
        <f>'Gap Validation'!L164</f>
        <v>0</v>
      </c>
      <c r="E165" s="48">
        <f>'Gap Validation'!O164</f>
        <v>0</v>
      </c>
      <c r="F165" s="48">
        <f>'Gap Validation'!P164</f>
        <v>0</v>
      </c>
      <c r="G165" s="48">
        <f>'Gap Validation'!Q164</f>
        <v>0</v>
      </c>
      <c r="H165" s="48">
        <f>'Gap Validation'!R164</f>
        <v>0</v>
      </c>
      <c r="I165" s="48">
        <f>'Gap Validation'!S164</f>
        <v>0</v>
      </c>
      <c r="J165" s="48">
        <f>'Gap Validation'!T164</f>
        <v>0</v>
      </c>
      <c r="K165" s="48">
        <f>'Gap Validation'!U164</f>
        <v>0</v>
      </c>
      <c r="L165" s="48">
        <f>'Gap Validation'!V164</f>
        <v>0</v>
      </c>
      <c r="M165" s="48">
        <f>'Gap Validation'!W164</f>
        <v>0</v>
      </c>
      <c r="N165" s="48">
        <f>'Gap Validation'!X164</f>
        <v>0</v>
      </c>
      <c r="O165" s="48">
        <f>'Gap Validation'!Y164</f>
        <v>0</v>
      </c>
      <c r="P165" s="48">
        <f>'Gap Validation'!Z164</f>
        <v>0</v>
      </c>
      <c r="Q165" s="48">
        <f>'Gap Validation'!AA164</f>
        <v>0</v>
      </c>
      <c r="R165" s="48">
        <f>'Gap Validation'!AB164</f>
        <v>0</v>
      </c>
      <c r="S165" s="48">
        <f>'Gap Validation'!AC164</f>
        <v>0</v>
      </c>
      <c r="T165" s="48">
        <f>'Gap Validation'!AD164</f>
        <v>0</v>
      </c>
      <c r="U165" s="48">
        <f>'Gap Validation'!AE164</f>
        <v>0</v>
      </c>
      <c r="V165" s="48">
        <f>'Gap Validation'!AF164</f>
        <v>0</v>
      </c>
      <c r="W165" s="48">
        <f>'Gap Validation'!AG164</f>
        <v>0</v>
      </c>
      <c r="X165" s="48">
        <f>'Gap Validation'!AH164</f>
        <v>0</v>
      </c>
      <c r="Y165" s="48">
        <f>'Gap Validation'!AI164</f>
        <v>0</v>
      </c>
      <c r="Z165" s="48">
        <f>'Gap Validation'!AJ164</f>
        <v>0</v>
      </c>
      <c r="AA165" s="48">
        <f>'Gap Validation'!AK164</f>
        <v>0</v>
      </c>
      <c r="AD165" s="61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3"/>
    </row>
    <row r="166" spans="2:87" x14ac:dyDescent="0.25">
      <c r="B166" s="48">
        <v>163</v>
      </c>
      <c r="C166" s="48">
        <f>'Gap Validation'!K165</f>
        <v>0</v>
      </c>
      <c r="D166" s="48">
        <f>'Gap Validation'!L165</f>
        <v>0</v>
      </c>
      <c r="E166" s="48">
        <f>'Gap Validation'!O165</f>
        <v>0</v>
      </c>
      <c r="F166" s="48">
        <f>'Gap Validation'!P165</f>
        <v>0</v>
      </c>
      <c r="G166" s="48">
        <f>'Gap Validation'!Q165</f>
        <v>0</v>
      </c>
      <c r="H166" s="48">
        <f>'Gap Validation'!R165</f>
        <v>0</v>
      </c>
      <c r="I166" s="48">
        <f>'Gap Validation'!S165</f>
        <v>0</v>
      </c>
      <c r="J166" s="48">
        <f>'Gap Validation'!T165</f>
        <v>0</v>
      </c>
      <c r="K166" s="48">
        <f>'Gap Validation'!U165</f>
        <v>0</v>
      </c>
      <c r="L166" s="48">
        <f>'Gap Validation'!V165</f>
        <v>0</v>
      </c>
      <c r="M166" s="48">
        <f>'Gap Validation'!W165</f>
        <v>0</v>
      </c>
      <c r="N166" s="48">
        <f>'Gap Validation'!X165</f>
        <v>0</v>
      </c>
      <c r="O166" s="48">
        <f>'Gap Validation'!Y165</f>
        <v>0</v>
      </c>
      <c r="P166" s="48">
        <f>'Gap Validation'!Z165</f>
        <v>0</v>
      </c>
      <c r="Q166" s="48">
        <f>'Gap Validation'!AA165</f>
        <v>0</v>
      </c>
      <c r="R166" s="48">
        <f>'Gap Validation'!AB165</f>
        <v>0</v>
      </c>
      <c r="S166" s="48">
        <f>'Gap Validation'!AC165</f>
        <v>0</v>
      </c>
      <c r="T166" s="48">
        <f>'Gap Validation'!AD165</f>
        <v>0</v>
      </c>
      <c r="U166" s="48">
        <f>'Gap Validation'!AE165</f>
        <v>0</v>
      </c>
      <c r="V166" s="48">
        <f>'Gap Validation'!AF165</f>
        <v>0</v>
      </c>
      <c r="W166" s="48">
        <f>'Gap Validation'!AG165</f>
        <v>0</v>
      </c>
      <c r="X166" s="48">
        <f>'Gap Validation'!AH165</f>
        <v>0</v>
      </c>
      <c r="Y166" s="48">
        <f>'Gap Validation'!AI165</f>
        <v>0</v>
      </c>
      <c r="Z166" s="48">
        <f>'Gap Validation'!AJ165</f>
        <v>0</v>
      </c>
      <c r="AA166" s="48">
        <f>'Gap Validation'!AK165</f>
        <v>0</v>
      </c>
      <c r="AD166" s="61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3"/>
    </row>
    <row r="167" spans="2:87" x14ac:dyDescent="0.25">
      <c r="B167" s="48">
        <v>164</v>
      </c>
      <c r="C167" s="48">
        <f>'Gap Validation'!K166</f>
        <v>0</v>
      </c>
      <c r="D167" s="48">
        <f>'Gap Validation'!L166</f>
        <v>0</v>
      </c>
      <c r="E167" s="48">
        <f>'Gap Validation'!O166</f>
        <v>0</v>
      </c>
      <c r="F167" s="48">
        <f>'Gap Validation'!P166</f>
        <v>0</v>
      </c>
      <c r="G167" s="48">
        <f>'Gap Validation'!Q166</f>
        <v>0</v>
      </c>
      <c r="H167" s="48">
        <f>'Gap Validation'!R166</f>
        <v>0</v>
      </c>
      <c r="I167" s="48">
        <f>'Gap Validation'!S166</f>
        <v>0</v>
      </c>
      <c r="J167" s="48">
        <f>'Gap Validation'!T166</f>
        <v>0</v>
      </c>
      <c r="K167" s="48">
        <f>'Gap Validation'!U166</f>
        <v>0</v>
      </c>
      <c r="L167" s="48">
        <f>'Gap Validation'!V166</f>
        <v>0</v>
      </c>
      <c r="M167" s="48">
        <f>'Gap Validation'!W166</f>
        <v>0</v>
      </c>
      <c r="N167" s="48">
        <f>'Gap Validation'!X166</f>
        <v>0</v>
      </c>
      <c r="O167" s="48">
        <f>'Gap Validation'!Y166</f>
        <v>0</v>
      </c>
      <c r="P167" s="48">
        <f>'Gap Validation'!Z166</f>
        <v>0</v>
      </c>
      <c r="Q167" s="48">
        <f>'Gap Validation'!AA166</f>
        <v>0</v>
      </c>
      <c r="R167" s="48">
        <f>'Gap Validation'!AB166</f>
        <v>0</v>
      </c>
      <c r="S167" s="48">
        <f>'Gap Validation'!AC166</f>
        <v>0</v>
      </c>
      <c r="T167" s="48">
        <f>'Gap Validation'!AD166</f>
        <v>0</v>
      </c>
      <c r="U167" s="48">
        <f>'Gap Validation'!AE166</f>
        <v>0</v>
      </c>
      <c r="V167" s="48">
        <f>'Gap Validation'!AF166</f>
        <v>0</v>
      </c>
      <c r="W167" s="48">
        <f>'Gap Validation'!AG166</f>
        <v>0</v>
      </c>
      <c r="X167" s="48">
        <f>'Gap Validation'!AH166</f>
        <v>0</v>
      </c>
      <c r="Y167" s="48">
        <f>'Gap Validation'!AI166</f>
        <v>0</v>
      </c>
      <c r="Z167" s="48">
        <f>'Gap Validation'!AJ166</f>
        <v>0</v>
      </c>
      <c r="AA167" s="48">
        <f>'Gap Validation'!AK166</f>
        <v>0</v>
      </c>
      <c r="AD167" s="61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3"/>
    </row>
    <row r="168" spans="2:87" x14ac:dyDescent="0.25">
      <c r="B168" s="48">
        <v>165</v>
      </c>
      <c r="C168" s="48">
        <f>'Gap Validation'!K167</f>
        <v>0</v>
      </c>
      <c r="D168" s="48">
        <f>'Gap Validation'!L167</f>
        <v>0</v>
      </c>
      <c r="E168" s="48">
        <f>'Gap Validation'!O167</f>
        <v>0</v>
      </c>
      <c r="F168" s="48">
        <f>'Gap Validation'!P167</f>
        <v>0</v>
      </c>
      <c r="G168" s="48">
        <f>'Gap Validation'!Q167</f>
        <v>0</v>
      </c>
      <c r="H168" s="48">
        <f>'Gap Validation'!R167</f>
        <v>0</v>
      </c>
      <c r="I168" s="48">
        <f>'Gap Validation'!S167</f>
        <v>0</v>
      </c>
      <c r="J168" s="48">
        <f>'Gap Validation'!T167</f>
        <v>0</v>
      </c>
      <c r="K168" s="48">
        <f>'Gap Validation'!U167</f>
        <v>0</v>
      </c>
      <c r="L168" s="48">
        <f>'Gap Validation'!V167</f>
        <v>0</v>
      </c>
      <c r="M168" s="48">
        <f>'Gap Validation'!W167</f>
        <v>0</v>
      </c>
      <c r="N168" s="48">
        <f>'Gap Validation'!X167</f>
        <v>0</v>
      </c>
      <c r="O168" s="48">
        <f>'Gap Validation'!Y167</f>
        <v>0</v>
      </c>
      <c r="P168" s="48">
        <f>'Gap Validation'!Z167</f>
        <v>0</v>
      </c>
      <c r="Q168" s="48">
        <f>'Gap Validation'!AA167</f>
        <v>0</v>
      </c>
      <c r="R168" s="48">
        <f>'Gap Validation'!AB167</f>
        <v>0</v>
      </c>
      <c r="S168" s="48">
        <f>'Gap Validation'!AC167</f>
        <v>0</v>
      </c>
      <c r="T168" s="48">
        <f>'Gap Validation'!AD167</f>
        <v>0</v>
      </c>
      <c r="U168" s="48">
        <f>'Gap Validation'!AE167</f>
        <v>0</v>
      </c>
      <c r="V168" s="48">
        <f>'Gap Validation'!AF167</f>
        <v>0</v>
      </c>
      <c r="W168" s="48">
        <f>'Gap Validation'!AG167</f>
        <v>0</v>
      </c>
      <c r="X168" s="48">
        <f>'Gap Validation'!AH167</f>
        <v>0</v>
      </c>
      <c r="Y168" s="48">
        <f>'Gap Validation'!AI167</f>
        <v>0</v>
      </c>
      <c r="Z168" s="48">
        <f>'Gap Validation'!AJ167</f>
        <v>0</v>
      </c>
      <c r="AA168" s="48">
        <f>'Gap Validation'!AK167</f>
        <v>0</v>
      </c>
      <c r="AD168" s="61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3"/>
    </row>
    <row r="169" spans="2:87" x14ac:dyDescent="0.25">
      <c r="B169" s="48">
        <v>166</v>
      </c>
      <c r="C169" s="48">
        <f>'Gap Validation'!K168</f>
        <v>0</v>
      </c>
      <c r="D169" s="48">
        <f>'Gap Validation'!L168</f>
        <v>0</v>
      </c>
      <c r="E169" s="48">
        <f>'Gap Validation'!O168</f>
        <v>0</v>
      </c>
      <c r="F169" s="48">
        <f>'Gap Validation'!P168</f>
        <v>0</v>
      </c>
      <c r="G169" s="48">
        <f>'Gap Validation'!Q168</f>
        <v>0</v>
      </c>
      <c r="H169" s="48">
        <f>'Gap Validation'!R168</f>
        <v>0</v>
      </c>
      <c r="I169" s="48">
        <f>'Gap Validation'!S168</f>
        <v>0</v>
      </c>
      <c r="J169" s="48">
        <f>'Gap Validation'!T168</f>
        <v>0</v>
      </c>
      <c r="K169" s="48">
        <f>'Gap Validation'!U168</f>
        <v>0</v>
      </c>
      <c r="L169" s="48">
        <f>'Gap Validation'!V168</f>
        <v>0</v>
      </c>
      <c r="M169" s="48">
        <f>'Gap Validation'!W168</f>
        <v>0</v>
      </c>
      <c r="N169" s="48">
        <f>'Gap Validation'!X168</f>
        <v>0</v>
      </c>
      <c r="O169" s="48">
        <f>'Gap Validation'!Y168</f>
        <v>0</v>
      </c>
      <c r="P169" s="48">
        <f>'Gap Validation'!Z168</f>
        <v>0</v>
      </c>
      <c r="Q169" s="48">
        <f>'Gap Validation'!AA168</f>
        <v>0</v>
      </c>
      <c r="R169" s="48">
        <f>'Gap Validation'!AB168</f>
        <v>0</v>
      </c>
      <c r="S169" s="48">
        <f>'Gap Validation'!AC168</f>
        <v>0</v>
      </c>
      <c r="T169" s="48">
        <f>'Gap Validation'!AD168</f>
        <v>0</v>
      </c>
      <c r="U169" s="48">
        <f>'Gap Validation'!AE168</f>
        <v>0</v>
      </c>
      <c r="V169" s="48">
        <f>'Gap Validation'!AF168</f>
        <v>0</v>
      </c>
      <c r="W169" s="48">
        <f>'Gap Validation'!AG168</f>
        <v>0</v>
      </c>
      <c r="X169" s="48">
        <f>'Gap Validation'!AH168</f>
        <v>0</v>
      </c>
      <c r="Y169" s="48">
        <f>'Gap Validation'!AI168</f>
        <v>0</v>
      </c>
      <c r="Z169" s="48">
        <f>'Gap Validation'!AJ168</f>
        <v>0</v>
      </c>
      <c r="AA169" s="48">
        <f>'Gap Validation'!AK168</f>
        <v>0</v>
      </c>
      <c r="AD169" s="61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3"/>
    </row>
    <row r="170" spans="2:87" ht="15.75" thickBot="1" x14ac:dyDescent="0.3">
      <c r="B170" s="48">
        <v>167</v>
      </c>
      <c r="C170" s="48">
        <f>'Gap Validation'!K169</f>
        <v>0</v>
      </c>
      <c r="D170" s="48">
        <f>'Gap Validation'!L169</f>
        <v>0</v>
      </c>
      <c r="E170" s="48">
        <f>'Gap Validation'!O169</f>
        <v>0</v>
      </c>
      <c r="F170" s="48">
        <f>'Gap Validation'!P169</f>
        <v>0</v>
      </c>
      <c r="G170" s="48">
        <f>'Gap Validation'!Q169</f>
        <v>0</v>
      </c>
      <c r="H170" s="48">
        <f>'Gap Validation'!R169</f>
        <v>0</v>
      </c>
      <c r="I170" s="48">
        <f>'Gap Validation'!S169</f>
        <v>0</v>
      </c>
      <c r="J170" s="48">
        <f>'Gap Validation'!T169</f>
        <v>0</v>
      </c>
      <c r="K170" s="48">
        <f>'Gap Validation'!U169</f>
        <v>0</v>
      </c>
      <c r="L170" s="48">
        <f>'Gap Validation'!V169</f>
        <v>0</v>
      </c>
      <c r="M170" s="48">
        <f>'Gap Validation'!W169</f>
        <v>0</v>
      </c>
      <c r="N170" s="48">
        <f>'Gap Validation'!X169</f>
        <v>0</v>
      </c>
      <c r="O170" s="48">
        <f>'Gap Validation'!Y169</f>
        <v>0</v>
      </c>
      <c r="P170" s="48">
        <f>'Gap Validation'!Z169</f>
        <v>0</v>
      </c>
      <c r="Q170" s="48">
        <f>'Gap Validation'!AA169</f>
        <v>0</v>
      </c>
      <c r="R170" s="48">
        <f>'Gap Validation'!AB169</f>
        <v>0</v>
      </c>
      <c r="S170" s="48">
        <f>'Gap Validation'!AC169</f>
        <v>0</v>
      </c>
      <c r="T170" s="48">
        <f>'Gap Validation'!AD169</f>
        <v>0</v>
      </c>
      <c r="U170" s="48">
        <f>'Gap Validation'!AE169</f>
        <v>0</v>
      </c>
      <c r="V170" s="48">
        <f>'Gap Validation'!AF169</f>
        <v>0</v>
      </c>
      <c r="W170" s="48">
        <f>'Gap Validation'!AG169</f>
        <v>0</v>
      </c>
      <c r="X170" s="48">
        <f>'Gap Validation'!AH169</f>
        <v>0</v>
      </c>
      <c r="Y170" s="48">
        <f>'Gap Validation'!AI169</f>
        <v>0</v>
      </c>
      <c r="Z170" s="48">
        <f>'Gap Validation'!AJ169</f>
        <v>0</v>
      </c>
      <c r="AA170" s="48">
        <f>'Gap Validation'!AK169</f>
        <v>0</v>
      </c>
      <c r="AD170" s="64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6"/>
    </row>
    <row r="171" spans="2:87" ht="15.75" thickTop="1" x14ac:dyDescent="0.25">
      <c r="B171" s="48">
        <v>168</v>
      </c>
      <c r="C171" s="48">
        <f>'Gap Validation'!K170</f>
        <v>0</v>
      </c>
      <c r="D171" s="48">
        <f>'Gap Validation'!L170</f>
        <v>0</v>
      </c>
      <c r="E171" s="48">
        <f>'Gap Validation'!O170</f>
        <v>0</v>
      </c>
      <c r="F171" s="48">
        <f>'Gap Validation'!P170</f>
        <v>0</v>
      </c>
      <c r="G171" s="48">
        <f>'Gap Validation'!Q170</f>
        <v>0</v>
      </c>
      <c r="H171" s="48">
        <f>'Gap Validation'!R170</f>
        <v>0</v>
      </c>
      <c r="I171" s="48">
        <f>'Gap Validation'!S170</f>
        <v>0</v>
      </c>
      <c r="J171" s="48">
        <f>'Gap Validation'!T170</f>
        <v>0</v>
      </c>
      <c r="K171" s="48">
        <f>'Gap Validation'!U170</f>
        <v>0</v>
      </c>
      <c r="L171" s="48">
        <f>'Gap Validation'!V170</f>
        <v>0</v>
      </c>
      <c r="M171" s="48">
        <f>'Gap Validation'!W170</f>
        <v>0</v>
      </c>
      <c r="N171" s="48">
        <f>'Gap Validation'!X170</f>
        <v>0</v>
      </c>
      <c r="O171" s="48">
        <f>'Gap Validation'!Y170</f>
        <v>0</v>
      </c>
      <c r="P171" s="48">
        <f>'Gap Validation'!Z170</f>
        <v>0</v>
      </c>
      <c r="Q171" s="48">
        <f>'Gap Validation'!AA170</f>
        <v>0</v>
      </c>
      <c r="R171" s="48">
        <f>'Gap Validation'!AB170</f>
        <v>0</v>
      </c>
      <c r="S171" s="48">
        <f>'Gap Validation'!AC170</f>
        <v>0</v>
      </c>
      <c r="T171" s="48">
        <f>'Gap Validation'!AD170</f>
        <v>0</v>
      </c>
      <c r="U171" s="48">
        <f>'Gap Validation'!AE170</f>
        <v>0</v>
      </c>
      <c r="V171" s="48">
        <f>'Gap Validation'!AF170</f>
        <v>0</v>
      </c>
      <c r="W171" s="48">
        <f>'Gap Validation'!AG170</f>
        <v>0</v>
      </c>
      <c r="X171" s="48">
        <f>'Gap Validation'!AH170</f>
        <v>0</v>
      </c>
      <c r="Y171" s="48">
        <f>'Gap Validation'!AI170</f>
        <v>0</v>
      </c>
      <c r="Z171" s="48">
        <f>'Gap Validation'!AJ170</f>
        <v>0</v>
      </c>
      <c r="AA171" s="48">
        <f>'Gap Validation'!AK170</f>
        <v>0</v>
      </c>
    </row>
    <row r="172" spans="2:87" x14ac:dyDescent="0.25">
      <c r="B172" s="48">
        <v>169</v>
      </c>
      <c r="C172" s="48">
        <f>'Gap Validation'!K171</f>
        <v>0</v>
      </c>
      <c r="D172" s="48">
        <f>'Gap Validation'!L171</f>
        <v>0</v>
      </c>
      <c r="E172" s="48">
        <f>'Gap Validation'!O171</f>
        <v>0</v>
      </c>
      <c r="F172" s="48">
        <f>'Gap Validation'!P171</f>
        <v>0</v>
      </c>
      <c r="G172" s="48">
        <f>'Gap Validation'!Q171</f>
        <v>0</v>
      </c>
      <c r="H172" s="48">
        <f>'Gap Validation'!R171</f>
        <v>0</v>
      </c>
      <c r="I172" s="48">
        <f>'Gap Validation'!S171</f>
        <v>0</v>
      </c>
      <c r="J172" s="48">
        <f>'Gap Validation'!T171</f>
        <v>0</v>
      </c>
      <c r="K172" s="48">
        <f>'Gap Validation'!U171</f>
        <v>0</v>
      </c>
      <c r="L172" s="48">
        <f>'Gap Validation'!V171</f>
        <v>0</v>
      </c>
      <c r="M172" s="48">
        <f>'Gap Validation'!W171</f>
        <v>0</v>
      </c>
      <c r="N172" s="48">
        <f>'Gap Validation'!X171</f>
        <v>0</v>
      </c>
      <c r="O172" s="48">
        <f>'Gap Validation'!Y171</f>
        <v>0</v>
      </c>
      <c r="P172" s="48">
        <f>'Gap Validation'!Z171</f>
        <v>0</v>
      </c>
      <c r="Q172" s="48">
        <f>'Gap Validation'!AA171</f>
        <v>0</v>
      </c>
      <c r="R172" s="48">
        <f>'Gap Validation'!AB171</f>
        <v>0</v>
      </c>
      <c r="S172" s="48">
        <f>'Gap Validation'!AC171</f>
        <v>0</v>
      </c>
      <c r="T172" s="48">
        <f>'Gap Validation'!AD171</f>
        <v>0</v>
      </c>
      <c r="U172" s="48">
        <f>'Gap Validation'!AE171</f>
        <v>0</v>
      </c>
      <c r="V172" s="48">
        <f>'Gap Validation'!AF171</f>
        <v>0</v>
      </c>
      <c r="W172" s="48">
        <f>'Gap Validation'!AG171</f>
        <v>0</v>
      </c>
      <c r="X172" s="48">
        <f>'Gap Validation'!AH171</f>
        <v>0</v>
      </c>
      <c r="Y172" s="48">
        <f>'Gap Validation'!AI171</f>
        <v>0</v>
      </c>
      <c r="Z172" s="48">
        <f>'Gap Validation'!AJ171</f>
        <v>0</v>
      </c>
      <c r="AA172" s="48">
        <f>'Gap Validation'!AK171</f>
        <v>0</v>
      </c>
    </row>
    <row r="173" spans="2:87" x14ac:dyDescent="0.25">
      <c r="B173" s="48">
        <v>170</v>
      </c>
      <c r="C173" s="48">
        <f>'Gap Validation'!K172</f>
        <v>0</v>
      </c>
      <c r="D173" s="48">
        <f>'Gap Validation'!L172</f>
        <v>0</v>
      </c>
      <c r="E173" s="48">
        <f>'Gap Validation'!O172</f>
        <v>0</v>
      </c>
      <c r="F173" s="48">
        <f>'Gap Validation'!P172</f>
        <v>0</v>
      </c>
      <c r="G173" s="48">
        <f>'Gap Validation'!Q172</f>
        <v>0</v>
      </c>
      <c r="H173" s="48">
        <f>'Gap Validation'!R172</f>
        <v>0</v>
      </c>
      <c r="I173" s="48">
        <f>'Gap Validation'!S172</f>
        <v>0</v>
      </c>
      <c r="J173" s="48">
        <f>'Gap Validation'!T172</f>
        <v>0</v>
      </c>
      <c r="K173" s="48">
        <f>'Gap Validation'!U172</f>
        <v>0</v>
      </c>
      <c r="L173" s="48">
        <f>'Gap Validation'!V172</f>
        <v>0</v>
      </c>
      <c r="M173" s="48">
        <f>'Gap Validation'!W172</f>
        <v>0</v>
      </c>
      <c r="N173" s="48">
        <f>'Gap Validation'!X172</f>
        <v>0</v>
      </c>
      <c r="O173" s="48">
        <f>'Gap Validation'!Y172</f>
        <v>0</v>
      </c>
      <c r="P173" s="48">
        <f>'Gap Validation'!Z172</f>
        <v>0</v>
      </c>
      <c r="Q173" s="48">
        <f>'Gap Validation'!AA172</f>
        <v>0</v>
      </c>
      <c r="R173" s="48">
        <f>'Gap Validation'!AB172</f>
        <v>0</v>
      </c>
      <c r="S173" s="48">
        <f>'Gap Validation'!AC172</f>
        <v>0</v>
      </c>
      <c r="T173" s="48">
        <f>'Gap Validation'!AD172</f>
        <v>0</v>
      </c>
      <c r="U173" s="48">
        <f>'Gap Validation'!AE172</f>
        <v>0</v>
      </c>
      <c r="V173" s="48">
        <f>'Gap Validation'!AF172</f>
        <v>0</v>
      </c>
      <c r="W173" s="48">
        <f>'Gap Validation'!AG172</f>
        <v>0</v>
      </c>
      <c r="X173" s="48">
        <f>'Gap Validation'!AH172</f>
        <v>0</v>
      </c>
      <c r="Y173" s="48">
        <f>'Gap Validation'!AI172</f>
        <v>0</v>
      </c>
      <c r="Z173" s="48">
        <f>'Gap Validation'!AJ172</f>
        <v>0</v>
      </c>
      <c r="AA173" s="48">
        <f>'Gap Validation'!AK172</f>
        <v>0</v>
      </c>
    </row>
    <row r="174" spans="2:87" x14ac:dyDescent="0.25">
      <c r="B174" s="48">
        <v>171</v>
      </c>
      <c r="C174" s="48">
        <f>'Gap Validation'!K173</f>
        <v>0</v>
      </c>
      <c r="D174" s="48">
        <f>'Gap Validation'!L173</f>
        <v>0</v>
      </c>
      <c r="E174" s="48">
        <f>'Gap Validation'!O173</f>
        <v>0</v>
      </c>
      <c r="F174" s="48">
        <f>'Gap Validation'!P173</f>
        <v>0</v>
      </c>
      <c r="G174" s="48">
        <f>'Gap Validation'!Q173</f>
        <v>0</v>
      </c>
      <c r="H174" s="48">
        <f>'Gap Validation'!R173</f>
        <v>0</v>
      </c>
      <c r="I174" s="48">
        <f>'Gap Validation'!S173</f>
        <v>0</v>
      </c>
      <c r="J174" s="48">
        <f>'Gap Validation'!T173</f>
        <v>0</v>
      </c>
      <c r="K174" s="48">
        <f>'Gap Validation'!U173</f>
        <v>0</v>
      </c>
      <c r="L174" s="48">
        <f>'Gap Validation'!V173</f>
        <v>0</v>
      </c>
      <c r="M174" s="48">
        <f>'Gap Validation'!W173</f>
        <v>0</v>
      </c>
      <c r="N174" s="48">
        <f>'Gap Validation'!X173</f>
        <v>0</v>
      </c>
      <c r="O174" s="48">
        <f>'Gap Validation'!Y173</f>
        <v>0</v>
      </c>
      <c r="P174" s="48">
        <f>'Gap Validation'!Z173</f>
        <v>0</v>
      </c>
      <c r="Q174" s="48">
        <f>'Gap Validation'!AA173</f>
        <v>0</v>
      </c>
      <c r="R174" s="48">
        <f>'Gap Validation'!AB173</f>
        <v>0</v>
      </c>
      <c r="S174" s="48">
        <f>'Gap Validation'!AC173</f>
        <v>0</v>
      </c>
      <c r="T174" s="48">
        <f>'Gap Validation'!AD173</f>
        <v>0</v>
      </c>
      <c r="U174" s="48">
        <f>'Gap Validation'!AE173</f>
        <v>0</v>
      </c>
      <c r="V174" s="48">
        <f>'Gap Validation'!AF173</f>
        <v>0</v>
      </c>
      <c r="W174" s="48">
        <f>'Gap Validation'!AG173</f>
        <v>0</v>
      </c>
      <c r="X174" s="48">
        <f>'Gap Validation'!AH173</f>
        <v>0</v>
      </c>
      <c r="Y174" s="48">
        <f>'Gap Validation'!AI173</f>
        <v>0</v>
      </c>
      <c r="Z174" s="48">
        <f>'Gap Validation'!AJ173</f>
        <v>0</v>
      </c>
      <c r="AA174" s="48">
        <f>'Gap Validation'!AK173</f>
        <v>0</v>
      </c>
    </row>
    <row r="175" spans="2:87" x14ac:dyDescent="0.25">
      <c r="B175" s="48">
        <v>172</v>
      </c>
      <c r="C175" s="48">
        <f>'Gap Validation'!K174</f>
        <v>0</v>
      </c>
      <c r="D175" s="48">
        <f>'Gap Validation'!L174</f>
        <v>0</v>
      </c>
      <c r="E175" s="48">
        <f>'Gap Validation'!O174</f>
        <v>0</v>
      </c>
      <c r="F175" s="48">
        <f>'Gap Validation'!P174</f>
        <v>0</v>
      </c>
      <c r="G175" s="48">
        <f>'Gap Validation'!Q174</f>
        <v>0</v>
      </c>
      <c r="H175" s="48">
        <f>'Gap Validation'!R174</f>
        <v>0</v>
      </c>
      <c r="I175" s="48">
        <f>'Gap Validation'!S174</f>
        <v>0</v>
      </c>
      <c r="J175" s="48">
        <f>'Gap Validation'!T174</f>
        <v>0</v>
      </c>
      <c r="K175" s="48">
        <f>'Gap Validation'!U174</f>
        <v>0</v>
      </c>
      <c r="L175" s="48">
        <f>'Gap Validation'!V174</f>
        <v>0</v>
      </c>
      <c r="M175" s="48">
        <f>'Gap Validation'!W174</f>
        <v>0</v>
      </c>
      <c r="N175" s="48">
        <f>'Gap Validation'!X174</f>
        <v>0</v>
      </c>
      <c r="O175" s="48">
        <f>'Gap Validation'!Y174</f>
        <v>0</v>
      </c>
      <c r="P175" s="48">
        <f>'Gap Validation'!Z174</f>
        <v>0</v>
      </c>
      <c r="Q175" s="48">
        <f>'Gap Validation'!AA174</f>
        <v>0</v>
      </c>
      <c r="R175" s="48">
        <f>'Gap Validation'!AB174</f>
        <v>0</v>
      </c>
      <c r="S175" s="48">
        <f>'Gap Validation'!AC174</f>
        <v>0</v>
      </c>
      <c r="T175" s="48">
        <f>'Gap Validation'!AD174</f>
        <v>0</v>
      </c>
      <c r="U175" s="48">
        <f>'Gap Validation'!AE174</f>
        <v>0</v>
      </c>
      <c r="V175" s="48">
        <f>'Gap Validation'!AF174</f>
        <v>0</v>
      </c>
      <c r="W175" s="48">
        <f>'Gap Validation'!AG174</f>
        <v>0</v>
      </c>
      <c r="X175" s="48">
        <f>'Gap Validation'!AH174</f>
        <v>0</v>
      </c>
      <c r="Y175" s="48">
        <f>'Gap Validation'!AI174</f>
        <v>0</v>
      </c>
      <c r="Z175" s="48">
        <f>'Gap Validation'!AJ174</f>
        <v>0</v>
      </c>
      <c r="AA175" s="48">
        <f>'Gap Validation'!AK174</f>
        <v>0</v>
      </c>
    </row>
    <row r="176" spans="2:87" x14ac:dyDescent="0.25">
      <c r="B176" s="48">
        <v>173</v>
      </c>
      <c r="C176" s="48">
        <f>'Gap Validation'!K175</f>
        <v>0</v>
      </c>
      <c r="D176" s="48">
        <f>'Gap Validation'!L175</f>
        <v>0</v>
      </c>
      <c r="E176" s="48">
        <f>'Gap Validation'!O175</f>
        <v>0</v>
      </c>
      <c r="F176" s="48">
        <f>'Gap Validation'!P175</f>
        <v>0</v>
      </c>
      <c r="G176" s="48">
        <f>'Gap Validation'!Q175</f>
        <v>0</v>
      </c>
      <c r="H176" s="48">
        <f>'Gap Validation'!R175</f>
        <v>0</v>
      </c>
      <c r="I176" s="48">
        <f>'Gap Validation'!S175</f>
        <v>0</v>
      </c>
      <c r="J176" s="48">
        <f>'Gap Validation'!T175</f>
        <v>0</v>
      </c>
      <c r="K176" s="48">
        <f>'Gap Validation'!U175</f>
        <v>0</v>
      </c>
      <c r="L176" s="48">
        <f>'Gap Validation'!V175</f>
        <v>0</v>
      </c>
      <c r="M176" s="48">
        <f>'Gap Validation'!W175</f>
        <v>0</v>
      </c>
      <c r="N176" s="48">
        <f>'Gap Validation'!X175</f>
        <v>0</v>
      </c>
      <c r="O176" s="48">
        <f>'Gap Validation'!Y175</f>
        <v>0</v>
      </c>
      <c r="P176" s="48">
        <f>'Gap Validation'!Z175</f>
        <v>0</v>
      </c>
      <c r="Q176" s="48">
        <f>'Gap Validation'!AA175</f>
        <v>0</v>
      </c>
      <c r="R176" s="48">
        <f>'Gap Validation'!AB175</f>
        <v>0</v>
      </c>
      <c r="S176" s="48">
        <f>'Gap Validation'!AC175</f>
        <v>0</v>
      </c>
      <c r="T176" s="48">
        <f>'Gap Validation'!AD175</f>
        <v>0</v>
      </c>
      <c r="U176" s="48">
        <f>'Gap Validation'!AE175</f>
        <v>0</v>
      </c>
      <c r="V176" s="48">
        <f>'Gap Validation'!AF175</f>
        <v>0</v>
      </c>
      <c r="W176" s="48">
        <f>'Gap Validation'!AG175</f>
        <v>0</v>
      </c>
      <c r="X176" s="48">
        <f>'Gap Validation'!AH175</f>
        <v>0</v>
      </c>
      <c r="Y176" s="48">
        <f>'Gap Validation'!AI175</f>
        <v>0</v>
      </c>
      <c r="Z176" s="48">
        <f>'Gap Validation'!AJ175</f>
        <v>0</v>
      </c>
      <c r="AA176" s="48">
        <f>'Gap Validation'!AK175</f>
        <v>0</v>
      </c>
    </row>
    <row r="177" spans="2:27" x14ac:dyDescent="0.25">
      <c r="B177" s="48">
        <v>174</v>
      </c>
      <c r="C177" s="48">
        <f>'Gap Validation'!K176</f>
        <v>0</v>
      </c>
      <c r="D177" s="48">
        <f>'Gap Validation'!L176</f>
        <v>0</v>
      </c>
      <c r="E177" s="48">
        <f>'Gap Validation'!O176</f>
        <v>0</v>
      </c>
      <c r="F177" s="48">
        <f>'Gap Validation'!P176</f>
        <v>0</v>
      </c>
      <c r="G177" s="48">
        <f>'Gap Validation'!Q176</f>
        <v>0</v>
      </c>
      <c r="H177" s="48">
        <f>'Gap Validation'!R176</f>
        <v>0</v>
      </c>
      <c r="I177" s="48">
        <f>'Gap Validation'!S176</f>
        <v>0</v>
      </c>
      <c r="J177" s="48">
        <f>'Gap Validation'!T176</f>
        <v>0</v>
      </c>
      <c r="K177" s="48">
        <f>'Gap Validation'!U176</f>
        <v>0</v>
      </c>
      <c r="L177" s="48">
        <f>'Gap Validation'!V176</f>
        <v>0</v>
      </c>
      <c r="M177" s="48">
        <f>'Gap Validation'!W176</f>
        <v>0</v>
      </c>
      <c r="N177" s="48">
        <f>'Gap Validation'!X176</f>
        <v>0</v>
      </c>
      <c r="O177" s="48">
        <f>'Gap Validation'!Y176</f>
        <v>0</v>
      </c>
      <c r="P177" s="48">
        <f>'Gap Validation'!Z176</f>
        <v>0</v>
      </c>
      <c r="Q177" s="48">
        <f>'Gap Validation'!AA176</f>
        <v>0</v>
      </c>
      <c r="R177" s="48">
        <f>'Gap Validation'!AB176</f>
        <v>0</v>
      </c>
      <c r="S177" s="48">
        <f>'Gap Validation'!AC176</f>
        <v>0</v>
      </c>
      <c r="T177" s="48">
        <f>'Gap Validation'!AD176</f>
        <v>0</v>
      </c>
      <c r="U177" s="48">
        <f>'Gap Validation'!AE176</f>
        <v>0</v>
      </c>
      <c r="V177" s="48">
        <f>'Gap Validation'!AF176</f>
        <v>0</v>
      </c>
      <c r="W177" s="48">
        <f>'Gap Validation'!AG176</f>
        <v>0</v>
      </c>
      <c r="X177" s="48">
        <f>'Gap Validation'!AH176</f>
        <v>0</v>
      </c>
      <c r="Y177" s="48">
        <f>'Gap Validation'!AI176</f>
        <v>0</v>
      </c>
      <c r="Z177" s="48">
        <f>'Gap Validation'!AJ176</f>
        <v>0</v>
      </c>
      <c r="AA177" s="48">
        <f>'Gap Validation'!AK176</f>
        <v>0</v>
      </c>
    </row>
    <row r="178" spans="2:27" x14ac:dyDescent="0.25">
      <c r="B178" s="48">
        <v>175</v>
      </c>
      <c r="C178" s="48">
        <f>'Gap Validation'!K177</f>
        <v>0</v>
      </c>
      <c r="D178" s="48">
        <f>'Gap Validation'!L177</f>
        <v>0</v>
      </c>
      <c r="E178" s="48">
        <f>'Gap Validation'!O177</f>
        <v>0</v>
      </c>
      <c r="F178" s="48">
        <f>'Gap Validation'!P177</f>
        <v>0</v>
      </c>
      <c r="G178" s="48">
        <f>'Gap Validation'!Q177</f>
        <v>0</v>
      </c>
      <c r="H178" s="48">
        <f>'Gap Validation'!R177</f>
        <v>0</v>
      </c>
      <c r="I178" s="48">
        <f>'Gap Validation'!S177</f>
        <v>0</v>
      </c>
      <c r="J178" s="48">
        <f>'Gap Validation'!T177</f>
        <v>0</v>
      </c>
      <c r="K178" s="48">
        <f>'Gap Validation'!U177</f>
        <v>0</v>
      </c>
      <c r="L178" s="48">
        <f>'Gap Validation'!V177</f>
        <v>0</v>
      </c>
      <c r="M178" s="48">
        <f>'Gap Validation'!W177</f>
        <v>0</v>
      </c>
      <c r="N178" s="48">
        <f>'Gap Validation'!X177</f>
        <v>0</v>
      </c>
      <c r="O178" s="48">
        <f>'Gap Validation'!Y177</f>
        <v>0</v>
      </c>
      <c r="P178" s="48">
        <f>'Gap Validation'!Z177</f>
        <v>0</v>
      </c>
      <c r="Q178" s="48">
        <f>'Gap Validation'!AA177</f>
        <v>0</v>
      </c>
      <c r="R178" s="48">
        <f>'Gap Validation'!AB177</f>
        <v>0</v>
      </c>
      <c r="S178" s="48">
        <f>'Gap Validation'!AC177</f>
        <v>0</v>
      </c>
      <c r="T178" s="48">
        <f>'Gap Validation'!AD177</f>
        <v>0</v>
      </c>
      <c r="U178" s="48">
        <f>'Gap Validation'!AE177</f>
        <v>0</v>
      </c>
      <c r="V178" s="48">
        <f>'Gap Validation'!AF177</f>
        <v>0</v>
      </c>
      <c r="W178" s="48">
        <f>'Gap Validation'!AG177</f>
        <v>0</v>
      </c>
      <c r="X178" s="48">
        <f>'Gap Validation'!AH177</f>
        <v>0</v>
      </c>
      <c r="Y178" s="48">
        <f>'Gap Validation'!AI177</f>
        <v>0</v>
      </c>
      <c r="Z178" s="48">
        <f>'Gap Validation'!AJ177</f>
        <v>0</v>
      </c>
      <c r="AA178" s="48">
        <f>'Gap Validation'!AK177</f>
        <v>0</v>
      </c>
    </row>
    <row r="179" spans="2:27" x14ac:dyDescent="0.25">
      <c r="B179" s="48">
        <v>176</v>
      </c>
      <c r="C179" s="48">
        <f>'Gap Validation'!K178</f>
        <v>0</v>
      </c>
      <c r="D179" s="48">
        <f>'Gap Validation'!L178</f>
        <v>0</v>
      </c>
      <c r="E179" s="48">
        <f>'Gap Validation'!O178</f>
        <v>0</v>
      </c>
      <c r="F179" s="48">
        <f>'Gap Validation'!P178</f>
        <v>0</v>
      </c>
      <c r="G179" s="48">
        <f>'Gap Validation'!Q178</f>
        <v>0</v>
      </c>
      <c r="H179" s="48">
        <f>'Gap Validation'!R178</f>
        <v>0</v>
      </c>
      <c r="I179" s="48">
        <f>'Gap Validation'!S178</f>
        <v>0</v>
      </c>
      <c r="J179" s="48">
        <f>'Gap Validation'!T178</f>
        <v>0</v>
      </c>
      <c r="K179" s="48">
        <f>'Gap Validation'!U178</f>
        <v>0</v>
      </c>
      <c r="L179" s="48">
        <f>'Gap Validation'!V178</f>
        <v>0</v>
      </c>
      <c r="M179" s="48">
        <f>'Gap Validation'!W178</f>
        <v>0</v>
      </c>
      <c r="N179" s="48">
        <f>'Gap Validation'!X178</f>
        <v>0</v>
      </c>
      <c r="O179" s="48">
        <f>'Gap Validation'!Y178</f>
        <v>0</v>
      </c>
      <c r="P179" s="48">
        <f>'Gap Validation'!Z178</f>
        <v>0</v>
      </c>
      <c r="Q179" s="48">
        <f>'Gap Validation'!AA178</f>
        <v>0</v>
      </c>
      <c r="R179" s="48">
        <f>'Gap Validation'!AB178</f>
        <v>0</v>
      </c>
      <c r="S179" s="48">
        <f>'Gap Validation'!AC178</f>
        <v>0</v>
      </c>
      <c r="T179" s="48">
        <f>'Gap Validation'!AD178</f>
        <v>0</v>
      </c>
      <c r="U179" s="48">
        <f>'Gap Validation'!AE178</f>
        <v>0</v>
      </c>
      <c r="V179" s="48">
        <f>'Gap Validation'!AF178</f>
        <v>0</v>
      </c>
      <c r="W179" s="48">
        <f>'Gap Validation'!AG178</f>
        <v>0</v>
      </c>
      <c r="X179" s="48">
        <f>'Gap Validation'!AH178</f>
        <v>0</v>
      </c>
      <c r="Y179" s="48">
        <f>'Gap Validation'!AI178</f>
        <v>0</v>
      </c>
      <c r="Z179" s="48">
        <f>'Gap Validation'!AJ178</f>
        <v>0</v>
      </c>
      <c r="AA179" s="48">
        <f>'Gap Validation'!AK178</f>
        <v>0</v>
      </c>
    </row>
    <row r="180" spans="2:27" x14ac:dyDescent="0.25">
      <c r="B180" s="48">
        <v>177</v>
      </c>
      <c r="C180" s="48">
        <f>'Gap Validation'!K179</f>
        <v>0</v>
      </c>
      <c r="D180" s="48">
        <f>'Gap Validation'!L179</f>
        <v>0</v>
      </c>
      <c r="E180" s="48">
        <f>'Gap Validation'!O179</f>
        <v>0</v>
      </c>
      <c r="F180" s="48">
        <f>'Gap Validation'!P179</f>
        <v>0</v>
      </c>
      <c r="G180" s="48">
        <f>'Gap Validation'!Q179</f>
        <v>0</v>
      </c>
      <c r="H180" s="48">
        <f>'Gap Validation'!R179</f>
        <v>0</v>
      </c>
      <c r="I180" s="48">
        <f>'Gap Validation'!S179</f>
        <v>0</v>
      </c>
      <c r="J180" s="48">
        <f>'Gap Validation'!T179</f>
        <v>0</v>
      </c>
      <c r="K180" s="48">
        <f>'Gap Validation'!U179</f>
        <v>0</v>
      </c>
      <c r="L180" s="48">
        <f>'Gap Validation'!V179</f>
        <v>0</v>
      </c>
      <c r="M180" s="48">
        <f>'Gap Validation'!W179</f>
        <v>0</v>
      </c>
      <c r="N180" s="48">
        <f>'Gap Validation'!X179</f>
        <v>0</v>
      </c>
      <c r="O180" s="48">
        <f>'Gap Validation'!Y179</f>
        <v>0</v>
      </c>
      <c r="P180" s="48">
        <f>'Gap Validation'!Z179</f>
        <v>0</v>
      </c>
      <c r="Q180" s="48">
        <f>'Gap Validation'!AA179</f>
        <v>0</v>
      </c>
      <c r="R180" s="48">
        <f>'Gap Validation'!AB179</f>
        <v>0</v>
      </c>
      <c r="S180" s="48">
        <f>'Gap Validation'!AC179</f>
        <v>0</v>
      </c>
      <c r="T180" s="48">
        <f>'Gap Validation'!AD179</f>
        <v>0</v>
      </c>
      <c r="U180" s="48">
        <f>'Gap Validation'!AE179</f>
        <v>0</v>
      </c>
      <c r="V180" s="48">
        <f>'Gap Validation'!AF179</f>
        <v>0</v>
      </c>
      <c r="W180" s="48">
        <f>'Gap Validation'!AG179</f>
        <v>0</v>
      </c>
      <c r="X180" s="48">
        <f>'Gap Validation'!AH179</f>
        <v>0</v>
      </c>
      <c r="Y180" s="48">
        <f>'Gap Validation'!AI179</f>
        <v>0</v>
      </c>
      <c r="Z180" s="48">
        <f>'Gap Validation'!AJ179</f>
        <v>0</v>
      </c>
      <c r="AA180" s="48">
        <f>'Gap Validation'!AK179</f>
        <v>0</v>
      </c>
    </row>
    <row r="181" spans="2:27" x14ac:dyDescent="0.25">
      <c r="B181" s="48">
        <v>178</v>
      </c>
      <c r="C181" s="48">
        <f>'Gap Validation'!K180</f>
        <v>0</v>
      </c>
      <c r="D181" s="48">
        <f>'Gap Validation'!L180</f>
        <v>0</v>
      </c>
      <c r="E181" s="48">
        <f>'Gap Validation'!O180</f>
        <v>0</v>
      </c>
      <c r="F181" s="48">
        <f>'Gap Validation'!P180</f>
        <v>0</v>
      </c>
      <c r="G181" s="48">
        <f>'Gap Validation'!Q180</f>
        <v>0</v>
      </c>
      <c r="H181" s="48">
        <f>'Gap Validation'!R180</f>
        <v>0</v>
      </c>
      <c r="I181" s="48">
        <f>'Gap Validation'!S180</f>
        <v>0</v>
      </c>
      <c r="J181" s="48">
        <f>'Gap Validation'!T180</f>
        <v>0</v>
      </c>
      <c r="K181" s="48">
        <f>'Gap Validation'!U180</f>
        <v>0</v>
      </c>
      <c r="L181" s="48">
        <f>'Gap Validation'!V180</f>
        <v>0</v>
      </c>
      <c r="M181" s="48">
        <f>'Gap Validation'!W180</f>
        <v>0</v>
      </c>
      <c r="N181" s="48">
        <f>'Gap Validation'!X180</f>
        <v>0</v>
      </c>
      <c r="O181" s="48">
        <f>'Gap Validation'!Y180</f>
        <v>0</v>
      </c>
      <c r="P181" s="48">
        <f>'Gap Validation'!Z180</f>
        <v>0</v>
      </c>
      <c r="Q181" s="48">
        <f>'Gap Validation'!AA180</f>
        <v>0</v>
      </c>
      <c r="R181" s="48">
        <f>'Gap Validation'!AB180</f>
        <v>0</v>
      </c>
      <c r="S181" s="48">
        <f>'Gap Validation'!AC180</f>
        <v>0</v>
      </c>
      <c r="T181" s="48">
        <f>'Gap Validation'!AD180</f>
        <v>0</v>
      </c>
      <c r="U181" s="48">
        <f>'Gap Validation'!AE180</f>
        <v>0</v>
      </c>
      <c r="V181" s="48">
        <f>'Gap Validation'!AF180</f>
        <v>0</v>
      </c>
      <c r="W181" s="48">
        <f>'Gap Validation'!AG180</f>
        <v>0</v>
      </c>
      <c r="X181" s="48">
        <f>'Gap Validation'!AH180</f>
        <v>0</v>
      </c>
      <c r="Y181" s="48">
        <f>'Gap Validation'!AI180</f>
        <v>0</v>
      </c>
      <c r="Z181" s="48">
        <f>'Gap Validation'!AJ180</f>
        <v>0</v>
      </c>
      <c r="AA181" s="48">
        <f>'Gap Validation'!AK180</f>
        <v>0</v>
      </c>
    </row>
    <row r="182" spans="2:27" x14ac:dyDescent="0.25">
      <c r="B182" s="48">
        <v>179</v>
      </c>
      <c r="C182" s="48">
        <f>'Gap Validation'!K181</f>
        <v>0</v>
      </c>
      <c r="D182" s="48">
        <f>'Gap Validation'!L181</f>
        <v>0</v>
      </c>
      <c r="E182" s="48">
        <f>'Gap Validation'!O181</f>
        <v>0</v>
      </c>
      <c r="F182" s="48">
        <f>'Gap Validation'!P181</f>
        <v>0</v>
      </c>
      <c r="G182" s="48">
        <f>'Gap Validation'!Q181</f>
        <v>0</v>
      </c>
      <c r="H182" s="48">
        <f>'Gap Validation'!R181</f>
        <v>0</v>
      </c>
      <c r="I182" s="48">
        <f>'Gap Validation'!S181</f>
        <v>0</v>
      </c>
      <c r="J182" s="48">
        <f>'Gap Validation'!T181</f>
        <v>0</v>
      </c>
      <c r="K182" s="48">
        <f>'Gap Validation'!U181</f>
        <v>0</v>
      </c>
      <c r="L182" s="48">
        <f>'Gap Validation'!V181</f>
        <v>0</v>
      </c>
      <c r="M182" s="48">
        <f>'Gap Validation'!W181</f>
        <v>0</v>
      </c>
      <c r="N182" s="48">
        <f>'Gap Validation'!X181</f>
        <v>0</v>
      </c>
      <c r="O182" s="48">
        <f>'Gap Validation'!Y181</f>
        <v>0</v>
      </c>
      <c r="P182" s="48">
        <f>'Gap Validation'!Z181</f>
        <v>0</v>
      </c>
      <c r="Q182" s="48">
        <f>'Gap Validation'!AA181</f>
        <v>0</v>
      </c>
      <c r="R182" s="48">
        <f>'Gap Validation'!AB181</f>
        <v>0</v>
      </c>
      <c r="S182" s="48">
        <f>'Gap Validation'!AC181</f>
        <v>0</v>
      </c>
      <c r="T182" s="48">
        <f>'Gap Validation'!AD181</f>
        <v>0</v>
      </c>
      <c r="U182" s="48">
        <f>'Gap Validation'!AE181</f>
        <v>0</v>
      </c>
      <c r="V182" s="48">
        <f>'Gap Validation'!AF181</f>
        <v>0</v>
      </c>
      <c r="W182" s="48">
        <f>'Gap Validation'!AG181</f>
        <v>0</v>
      </c>
      <c r="X182" s="48">
        <f>'Gap Validation'!AH181</f>
        <v>0</v>
      </c>
      <c r="Y182" s="48">
        <f>'Gap Validation'!AI181</f>
        <v>0</v>
      </c>
      <c r="Z182" s="48">
        <f>'Gap Validation'!AJ181</f>
        <v>0</v>
      </c>
      <c r="AA182" s="48">
        <f>'Gap Validation'!AK181</f>
        <v>0</v>
      </c>
    </row>
    <row r="183" spans="2:27" x14ac:dyDescent="0.25">
      <c r="B183" s="48">
        <v>180</v>
      </c>
      <c r="C183" s="48">
        <f>'Gap Validation'!K182</f>
        <v>0</v>
      </c>
      <c r="D183" s="48">
        <f>'Gap Validation'!L182</f>
        <v>0</v>
      </c>
      <c r="E183" s="48">
        <f>'Gap Validation'!O182</f>
        <v>0</v>
      </c>
      <c r="F183" s="48">
        <f>'Gap Validation'!P182</f>
        <v>0</v>
      </c>
      <c r="G183" s="48">
        <f>'Gap Validation'!Q182</f>
        <v>0</v>
      </c>
      <c r="H183" s="48">
        <f>'Gap Validation'!R182</f>
        <v>0</v>
      </c>
      <c r="I183" s="48">
        <f>'Gap Validation'!S182</f>
        <v>0</v>
      </c>
      <c r="J183" s="48">
        <f>'Gap Validation'!T182</f>
        <v>0</v>
      </c>
      <c r="K183" s="48">
        <f>'Gap Validation'!U182</f>
        <v>0</v>
      </c>
      <c r="L183" s="48">
        <f>'Gap Validation'!V182</f>
        <v>0</v>
      </c>
      <c r="M183" s="48">
        <f>'Gap Validation'!W182</f>
        <v>0</v>
      </c>
      <c r="N183" s="48">
        <f>'Gap Validation'!X182</f>
        <v>0</v>
      </c>
      <c r="O183" s="48">
        <f>'Gap Validation'!Y182</f>
        <v>0</v>
      </c>
      <c r="P183" s="48">
        <f>'Gap Validation'!Z182</f>
        <v>0</v>
      </c>
      <c r="Q183" s="48">
        <f>'Gap Validation'!AA182</f>
        <v>0</v>
      </c>
      <c r="R183" s="48">
        <f>'Gap Validation'!AB182</f>
        <v>0</v>
      </c>
      <c r="S183" s="48">
        <f>'Gap Validation'!AC182</f>
        <v>0</v>
      </c>
      <c r="T183" s="48">
        <f>'Gap Validation'!AD182</f>
        <v>0</v>
      </c>
      <c r="U183" s="48">
        <f>'Gap Validation'!AE182</f>
        <v>0</v>
      </c>
      <c r="V183" s="48">
        <f>'Gap Validation'!AF182</f>
        <v>0</v>
      </c>
      <c r="W183" s="48">
        <f>'Gap Validation'!AG182</f>
        <v>0</v>
      </c>
      <c r="X183" s="48">
        <f>'Gap Validation'!AH182</f>
        <v>0</v>
      </c>
      <c r="Y183" s="48">
        <f>'Gap Validation'!AI182</f>
        <v>0</v>
      </c>
      <c r="Z183" s="48">
        <f>'Gap Validation'!AJ182</f>
        <v>0</v>
      </c>
      <c r="AA183" s="48">
        <f>'Gap Validation'!AK182</f>
        <v>0</v>
      </c>
    </row>
    <row r="184" spans="2:27" x14ac:dyDescent="0.25">
      <c r="B184" s="48">
        <v>181</v>
      </c>
      <c r="C184" s="48">
        <f>'Gap Validation'!K183</f>
        <v>0</v>
      </c>
      <c r="D184" s="48">
        <f>'Gap Validation'!L183</f>
        <v>0</v>
      </c>
      <c r="E184" s="48">
        <f>'Gap Validation'!O183</f>
        <v>0</v>
      </c>
      <c r="F184" s="48">
        <f>'Gap Validation'!P183</f>
        <v>0</v>
      </c>
      <c r="G184" s="48">
        <f>'Gap Validation'!Q183</f>
        <v>0</v>
      </c>
      <c r="H184" s="48">
        <f>'Gap Validation'!R183</f>
        <v>0</v>
      </c>
      <c r="I184" s="48">
        <f>'Gap Validation'!S183</f>
        <v>0</v>
      </c>
      <c r="J184" s="48">
        <f>'Gap Validation'!T183</f>
        <v>0</v>
      </c>
      <c r="K184" s="48">
        <f>'Gap Validation'!U183</f>
        <v>0</v>
      </c>
      <c r="L184" s="48">
        <f>'Gap Validation'!V183</f>
        <v>0</v>
      </c>
      <c r="M184" s="48">
        <f>'Gap Validation'!W183</f>
        <v>0</v>
      </c>
      <c r="N184" s="48">
        <f>'Gap Validation'!X183</f>
        <v>0</v>
      </c>
      <c r="O184" s="48">
        <f>'Gap Validation'!Y183</f>
        <v>0</v>
      </c>
      <c r="P184" s="48">
        <f>'Gap Validation'!Z183</f>
        <v>0</v>
      </c>
      <c r="Q184" s="48">
        <f>'Gap Validation'!AA183</f>
        <v>0</v>
      </c>
      <c r="R184" s="48">
        <f>'Gap Validation'!AB183</f>
        <v>0</v>
      </c>
      <c r="S184" s="48">
        <f>'Gap Validation'!AC183</f>
        <v>0</v>
      </c>
      <c r="T184" s="48">
        <f>'Gap Validation'!AD183</f>
        <v>0</v>
      </c>
      <c r="U184" s="48">
        <f>'Gap Validation'!AE183</f>
        <v>0</v>
      </c>
      <c r="V184" s="48">
        <f>'Gap Validation'!AF183</f>
        <v>0</v>
      </c>
      <c r="W184" s="48">
        <f>'Gap Validation'!AG183</f>
        <v>0</v>
      </c>
      <c r="X184" s="48">
        <f>'Gap Validation'!AH183</f>
        <v>0</v>
      </c>
      <c r="Y184" s="48">
        <f>'Gap Validation'!AI183</f>
        <v>0</v>
      </c>
      <c r="Z184" s="48">
        <f>'Gap Validation'!AJ183</f>
        <v>0</v>
      </c>
      <c r="AA184" s="48">
        <f>'Gap Validation'!AK183</f>
        <v>0</v>
      </c>
    </row>
    <row r="185" spans="2:27" x14ac:dyDescent="0.25">
      <c r="B185" s="48">
        <v>182</v>
      </c>
      <c r="C185" s="48">
        <f>'Gap Validation'!K184</f>
        <v>0</v>
      </c>
      <c r="D185" s="48">
        <f>'Gap Validation'!L184</f>
        <v>0</v>
      </c>
      <c r="E185" s="48">
        <f>'Gap Validation'!O184</f>
        <v>0</v>
      </c>
      <c r="F185" s="48">
        <f>'Gap Validation'!P184</f>
        <v>0</v>
      </c>
      <c r="G185" s="48">
        <f>'Gap Validation'!Q184</f>
        <v>0</v>
      </c>
      <c r="H185" s="48">
        <f>'Gap Validation'!R184</f>
        <v>0</v>
      </c>
      <c r="I185" s="48">
        <f>'Gap Validation'!S184</f>
        <v>0</v>
      </c>
      <c r="J185" s="48">
        <f>'Gap Validation'!T184</f>
        <v>0</v>
      </c>
      <c r="K185" s="48">
        <f>'Gap Validation'!U184</f>
        <v>0</v>
      </c>
      <c r="L185" s="48">
        <f>'Gap Validation'!V184</f>
        <v>0</v>
      </c>
      <c r="M185" s="48">
        <f>'Gap Validation'!W184</f>
        <v>0</v>
      </c>
      <c r="N185" s="48">
        <f>'Gap Validation'!X184</f>
        <v>0</v>
      </c>
      <c r="O185" s="48">
        <f>'Gap Validation'!Y184</f>
        <v>0</v>
      </c>
      <c r="P185" s="48">
        <f>'Gap Validation'!Z184</f>
        <v>0</v>
      </c>
      <c r="Q185" s="48">
        <f>'Gap Validation'!AA184</f>
        <v>0</v>
      </c>
      <c r="R185" s="48">
        <f>'Gap Validation'!AB184</f>
        <v>0</v>
      </c>
      <c r="S185" s="48">
        <f>'Gap Validation'!AC184</f>
        <v>0</v>
      </c>
      <c r="T185" s="48">
        <f>'Gap Validation'!AD184</f>
        <v>0</v>
      </c>
      <c r="U185" s="48">
        <f>'Gap Validation'!AE184</f>
        <v>0</v>
      </c>
      <c r="V185" s="48">
        <f>'Gap Validation'!AF184</f>
        <v>0</v>
      </c>
      <c r="W185" s="48">
        <f>'Gap Validation'!AG184</f>
        <v>0</v>
      </c>
      <c r="X185" s="48">
        <f>'Gap Validation'!AH184</f>
        <v>0</v>
      </c>
      <c r="Y185" s="48">
        <f>'Gap Validation'!AI184</f>
        <v>0</v>
      </c>
      <c r="Z185" s="48">
        <f>'Gap Validation'!AJ184</f>
        <v>0</v>
      </c>
      <c r="AA185" s="48">
        <f>'Gap Validation'!AK184</f>
        <v>0</v>
      </c>
    </row>
    <row r="186" spans="2:27" x14ac:dyDescent="0.25">
      <c r="B186" s="48">
        <v>183</v>
      </c>
      <c r="C186" s="48">
        <f>'Gap Validation'!K185</f>
        <v>0</v>
      </c>
      <c r="D186" s="48">
        <f>'Gap Validation'!L185</f>
        <v>0</v>
      </c>
      <c r="E186" s="48">
        <f>'Gap Validation'!O185</f>
        <v>0</v>
      </c>
      <c r="F186" s="48">
        <f>'Gap Validation'!P185</f>
        <v>0</v>
      </c>
      <c r="G186" s="48">
        <f>'Gap Validation'!Q185</f>
        <v>0</v>
      </c>
      <c r="H186" s="48">
        <f>'Gap Validation'!R185</f>
        <v>0</v>
      </c>
      <c r="I186" s="48">
        <f>'Gap Validation'!S185</f>
        <v>0</v>
      </c>
      <c r="J186" s="48">
        <f>'Gap Validation'!T185</f>
        <v>0</v>
      </c>
      <c r="K186" s="48">
        <f>'Gap Validation'!U185</f>
        <v>0</v>
      </c>
      <c r="L186" s="48">
        <f>'Gap Validation'!V185</f>
        <v>0</v>
      </c>
      <c r="M186" s="48">
        <f>'Gap Validation'!W185</f>
        <v>0</v>
      </c>
      <c r="N186" s="48">
        <f>'Gap Validation'!X185</f>
        <v>0</v>
      </c>
      <c r="O186" s="48">
        <f>'Gap Validation'!Y185</f>
        <v>0</v>
      </c>
      <c r="P186" s="48">
        <f>'Gap Validation'!Z185</f>
        <v>0</v>
      </c>
      <c r="Q186" s="48">
        <f>'Gap Validation'!AA185</f>
        <v>0</v>
      </c>
      <c r="R186" s="48">
        <f>'Gap Validation'!AB185</f>
        <v>0</v>
      </c>
      <c r="S186" s="48">
        <f>'Gap Validation'!AC185</f>
        <v>0</v>
      </c>
      <c r="T186" s="48">
        <f>'Gap Validation'!AD185</f>
        <v>0</v>
      </c>
      <c r="U186" s="48">
        <f>'Gap Validation'!AE185</f>
        <v>0</v>
      </c>
      <c r="V186" s="48">
        <f>'Gap Validation'!AF185</f>
        <v>0</v>
      </c>
      <c r="W186" s="48">
        <f>'Gap Validation'!AG185</f>
        <v>0</v>
      </c>
      <c r="X186" s="48">
        <f>'Gap Validation'!AH185</f>
        <v>0</v>
      </c>
      <c r="Y186" s="48">
        <f>'Gap Validation'!AI185</f>
        <v>0</v>
      </c>
      <c r="Z186" s="48">
        <f>'Gap Validation'!AJ185</f>
        <v>0</v>
      </c>
      <c r="AA186" s="48">
        <f>'Gap Validation'!AK185</f>
        <v>0</v>
      </c>
    </row>
    <row r="187" spans="2:27" x14ac:dyDescent="0.25">
      <c r="B187" s="48">
        <v>184</v>
      </c>
      <c r="C187" s="48">
        <f>'Gap Validation'!K186</f>
        <v>0</v>
      </c>
      <c r="D187" s="48">
        <f>'Gap Validation'!L186</f>
        <v>0</v>
      </c>
      <c r="E187" s="48">
        <f>'Gap Validation'!O186</f>
        <v>0</v>
      </c>
      <c r="F187" s="48">
        <f>'Gap Validation'!P186</f>
        <v>0</v>
      </c>
      <c r="G187" s="48">
        <f>'Gap Validation'!Q186</f>
        <v>0</v>
      </c>
      <c r="H187" s="48">
        <f>'Gap Validation'!R186</f>
        <v>0</v>
      </c>
      <c r="I187" s="48">
        <f>'Gap Validation'!S186</f>
        <v>0</v>
      </c>
      <c r="J187" s="48">
        <f>'Gap Validation'!T186</f>
        <v>0</v>
      </c>
      <c r="K187" s="48">
        <f>'Gap Validation'!U186</f>
        <v>0</v>
      </c>
      <c r="L187" s="48">
        <f>'Gap Validation'!V186</f>
        <v>0</v>
      </c>
      <c r="M187" s="48">
        <f>'Gap Validation'!W186</f>
        <v>0</v>
      </c>
      <c r="N187" s="48">
        <f>'Gap Validation'!X186</f>
        <v>0</v>
      </c>
      <c r="O187" s="48">
        <f>'Gap Validation'!Y186</f>
        <v>0</v>
      </c>
      <c r="P187" s="48">
        <f>'Gap Validation'!Z186</f>
        <v>0</v>
      </c>
      <c r="Q187" s="48">
        <f>'Gap Validation'!AA186</f>
        <v>0</v>
      </c>
      <c r="R187" s="48">
        <f>'Gap Validation'!AB186</f>
        <v>0</v>
      </c>
      <c r="S187" s="48">
        <f>'Gap Validation'!AC186</f>
        <v>0</v>
      </c>
      <c r="T187" s="48">
        <f>'Gap Validation'!AD186</f>
        <v>0</v>
      </c>
      <c r="U187" s="48">
        <f>'Gap Validation'!AE186</f>
        <v>0</v>
      </c>
      <c r="V187" s="48">
        <f>'Gap Validation'!AF186</f>
        <v>0</v>
      </c>
      <c r="W187" s="48">
        <f>'Gap Validation'!AG186</f>
        <v>0</v>
      </c>
      <c r="X187" s="48">
        <f>'Gap Validation'!AH186</f>
        <v>0</v>
      </c>
      <c r="Y187" s="48">
        <f>'Gap Validation'!AI186</f>
        <v>0</v>
      </c>
      <c r="Z187" s="48">
        <f>'Gap Validation'!AJ186</f>
        <v>0</v>
      </c>
      <c r="AA187" s="48">
        <f>'Gap Validation'!AK186</f>
        <v>0</v>
      </c>
    </row>
    <row r="188" spans="2:27" x14ac:dyDescent="0.25">
      <c r="B188" s="48">
        <v>185</v>
      </c>
      <c r="C188" s="48">
        <f>'Gap Validation'!K187</f>
        <v>0</v>
      </c>
      <c r="D188" s="48">
        <f>'Gap Validation'!L187</f>
        <v>0</v>
      </c>
      <c r="E188" s="48">
        <f>'Gap Validation'!O187</f>
        <v>0</v>
      </c>
      <c r="F188" s="48">
        <f>'Gap Validation'!P187</f>
        <v>0</v>
      </c>
      <c r="G188" s="48">
        <f>'Gap Validation'!Q187</f>
        <v>0</v>
      </c>
      <c r="H188" s="48">
        <f>'Gap Validation'!R187</f>
        <v>0</v>
      </c>
      <c r="I188" s="48">
        <f>'Gap Validation'!S187</f>
        <v>0</v>
      </c>
      <c r="J188" s="48">
        <f>'Gap Validation'!T187</f>
        <v>0</v>
      </c>
      <c r="K188" s="48">
        <f>'Gap Validation'!U187</f>
        <v>0</v>
      </c>
      <c r="L188" s="48">
        <f>'Gap Validation'!V187</f>
        <v>0</v>
      </c>
      <c r="M188" s="48">
        <f>'Gap Validation'!W187</f>
        <v>0</v>
      </c>
      <c r="N188" s="48">
        <f>'Gap Validation'!X187</f>
        <v>0</v>
      </c>
      <c r="O188" s="48">
        <f>'Gap Validation'!Y187</f>
        <v>0</v>
      </c>
      <c r="P188" s="48">
        <f>'Gap Validation'!Z187</f>
        <v>0</v>
      </c>
      <c r="Q188" s="48">
        <f>'Gap Validation'!AA187</f>
        <v>0</v>
      </c>
      <c r="R188" s="48">
        <f>'Gap Validation'!AB187</f>
        <v>0</v>
      </c>
      <c r="S188" s="48">
        <f>'Gap Validation'!AC187</f>
        <v>0</v>
      </c>
      <c r="T188" s="48">
        <f>'Gap Validation'!AD187</f>
        <v>0</v>
      </c>
      <c r="U188" s="48">
        <f>'Gap Validation'!AE187</f>
        <v>0</v>
      </c>
      <c r="V188" s="48">
        <f>'Gap Validation'!AF187</f>
        <v>0</v>
      </c>
      <c r="W188" s="48">
        <f>'Gap Validation'!AG187</f>
        <v>0</v>
      </c>
      <c r="X188" s="48">
        <f>'Gap Validation'!AH187</f>
        <v>0</v>
      </c>
      <c r="Y188" s="48">
        <f>'Gap Validation'!AI187</f>
        <v>0</v>
      </c>
      <c r="Z188" s="48">
        <f>'Gap Validation'!AJ187</f>
        <v>0</v>
      </c>
      <c r="AA188" s="48">
        <f>'Gap Validation'!AK187</f>
        <v>0</v>
      </c>
    </row>
    <row r="189" spans="2:27" x14ac:dyDescent="0.25">
      <c r="B189" s="48">
        <v>186</v>
      </c>
      <c r="C189" s="48">
        <f>'Gap Validation'!K188</f>
        <v>0</v>
      </c>
      <c r="D189" s="48">
        <f>'Gap Validation'!L188</f>
        <v>0</v>
      </c>
      <c r="E189" s="48">
        <f>'Gap Validation'!O188</f>
        <v>0</v>
      </c>
      <c r="F189" s="48">
        <f>'Gap Validation'!P188</f>
        <v>0</v>
      </c>
      <c r="G189" s="48">
        <f>'Gap Validation'!Q188</f>
        <v>0</v>
      </c>
      <c r="H189" s="48">
        <f>'Gap Validation'!R188</f>
        <v>0</v>
      </c>
      <c r="I189" s="48">
        <f>'Gap Validation'!S188</f>
        <v>0</v>
      </c>
      <c r="J189" s="48">
        <f>'Gap Validation'!T188</f>
        <v>0</v>
      </c>
      <c r="K189" s="48">
        <f>'Gap Validation'!U188</f>
        <v>0</v>
      </c>
      <c r="L189" s="48">
        <f>'Gap Validation'!V188</f>
        <v>0</v>
      </c>
      <c r="M189" s="48">
        <f>'Gap Validation'!W188</f>
        <v>0</v>
      </c>
      <c r="N189" s="48">
        <f>'Gap Validation'!X188</f>
        <v>0</v>
      </c>
      <c r="O189" s="48">
        <f>'Gap Validation'!Y188</f>
        <v>0</v>
      </c>
      <c r="P189" s="48">
        <f>'Gap Validation'!Z188</f>
        <v>0</v>
      </c>
      <c r="Q189" s="48">
        <f>'Gap Validation'!AA188</f>
        <v>0</v>
      </c>
      <c r="R189" s="48">
        <f>'Gap Validation'!AB188</f>
        <v>0</v>
      </c>
      <c r="S189" s="48">
        <f>'Gap Validation'!AC188</f>
        <v>0</v>
      </c>
      <c r="T189" s="48">
        <f>'Gap Validation'!AD188</f>
        <v>0</v>
      </c>
      <c r="U189" s="48">
        <f>'Gap Validation'!AE188</f>
        <v>0</v>
      </c>
      <c r="V189" s="48">
        <f>'Gap Validation'!AF188</f>
        <v>0</v>
      </c>
      <c r="W189" s="48">
        <f>'Gap Validation'!AG188</f>
        <v>0</v>
      </c>
      <c r="X189" s="48">
        <f>'Gap Validation'!AH188</f>
        <v>0</v>
      </c>
      <c r="Y189" s="48">
        <f>'Gap Validation'!AI188</f>
        <v>0</v>
      </c>
      <c r="Z189" s="48">
        <f>'Gap Validation'!AJ188</f>
        <v>0</v>
      </c>
      <c r="AA189" s="48">
        <f>'Gap Validation'!AK188</f>
        <v>0</v>
      </c>
    </row>
    <row r="190" spans="2:27" x14ac:dyDescent="0.25">
      <c r="B190" s="48">
        <v>187</v>
      </c>
      <c r="C190" s="48">
        <f>'Gap Validation'!K189</f>
        <v>0</v>
      </c>
      <c r="D190" s="48">
        <f>'Gap Validation'!L189</f>
        <v>0</v>
      </c>
      <c r="E190" s="48">
        <f>'Gap Validation'!O189</f>
        <v>0</v>
      </c>
      <c r="F190" s="48">
        <f>'Gap Validation'!P189</f>
        <v>0</v>
      </c>
      <c r="G190" s="48">
        <f>'Gap Validation'!Q189</f>
        <v>0</v>
      </c>
      <c r="H190" s="48">
        <f>'Gap Validation'!R189</f>
        <v>0</v>
      </c>
      <c r="I190" s="48">
        <f>'Gap Validation'!S189</f>
        <v>0</v>
      </c>
      <c r="J190" s="48">
        <f>'Gap Validation'!T189</f>
        <v>0</v>
      </c>
      <c r="K190" s="48">
        <f>'Gap Validation'!U189</f>
        <v>0</v>
      </c>
      <c r="L190" s="48">
        <f>'Gap Validation'!V189</f>
        <v>0</v>
      </c>
      <c r="M190" s="48">
        <f>'Gap Validation'!W189</f>
        <v>0</v>
      </c>
      <c r="N190" s="48">
        <f>'Gap Validation'!X189</f>
        <v>0</v>
      </c>
      <c r="O190" s="48">
        <f>'Gap Validation'!Y189</f>
        <v>0</v>
      </c>
      <c r="P190" s="48">
        <f>'Gap Validation'!Z189</f>
        <v>0</v>
      </c>
      <c r="Q190" s="48">
        <f>'Gap Validation'!AA189</f>
        <v>0</v>
      </c>
      <c r="R190" s="48">
        <f>'Gap Validation'!AB189</f>
        <v>0</v>
      </c>
      <c r="S190" s="48">
        <f>'Gap Validation'!AC189</f>
        <v>0</v>
      </c>
      <c r="T190" s="48">
        <f>'Gap Validation'!AD189</f>
        <v>0</v>
      </c>
      <c r="U190" s="48">
        <f>'Gap Validation'!AE189</f>
        <v>0</v>
      </c>
      <c r="V190" s="48">
        <f>'Gap Validation'!AF189</f>
        <v>0</v>
      </c>
      <c r="W190" s="48">
        <f>'Gap Validation'!AG189</f>
        <v>0</v>
      </c>
      <c r="X190" s="48">
        <f>'Gap Validation'!AH189</f>
        <v>0</v>
      </c>
      <c r="Y190" s="48">
        <f>'Gap Validation'!AI189</f>
        <v>0</v>
      </c>
      <c r="Z190" s="48">
        <f>'Gap Validation'!AJ189</f>
        <v>0</v>
      </c>
      <c r="AA190" s="48">
        <f>'Gap Validation'!AK189</f>
        <v>0</v>
      </c>
    </row>
    <row r="191" spans="2:27" x14ac:dyDescent="0.25">
      <c r="B191" s="48">
        <v>188</v>
      </c>
      <c r="C191" s="48">
        <f>'Gap Validation'!K190</f>
        <v>0</v>
      </c>
      <c r="D191" s="48">
        <f>'Gap Validation'!L190</f>
        <v>0</v>
      </c>
      <c r="E191" s="48">
        <f>'Gap Validation'!O190</f>
        <v>0</v>
      </c>
      <c r="F191" s="48">
        <f>'Gap Validation'!P190</f>
        <v>0</v>
      </c>
      <c r="G191" s="48">
        <f>'Gap Validation'!Q190</f>
        <v>0</v>
      </c>
      <c r="H191" s="48">
        <f>'Gap Validation'!R190</f>
        <v>0</v>
      </c>
      <c r="I191" s="48">
        <f>'Gap Validation'!S190</f>
        <v>0</v>
      </c>
      <c r="J191" s="48">
        <f>'Gap Validation'!T190</f>
        <v>0</v>
      </c>
      <c r="K191" s="48">
        <f>'Gap Validation'!U190</f>
        <v>0</v>
      </c>
      <c r="L191" s="48">
        <f>'Gap Validation'!V190</f>
        <v>0</v>
      </c>
      <c r="M191" s="48">
        <f>'Gap Validation'!W190</f>
        <v>0</v>
      </c>
      <c r="N191" s="48">
        <f>'Gap Validation'!X190</f>
        <v>0</v>
      </c>
      <c r="O191" s="48">
        <f>'Gap Validation'!Y190</f>
        <v>0</v>
      </c>
      <c r="P191" s="48">
        <f>'Gap Validation'!Z190</f>
        <v>0</v>
      </c>
      <c r="Q191" s="48">
        <f>'Gap Validation'!AA190</f>
        <v>0</v>
      </c>
      <c r="R191" s="48">
        <f>'Gap Validation'!AB190</f>
        <v>0</v>
      </c>
      <c r="S191" s="48">
        <f>'Gap Validation'!AC190</f>
        <v>0</v>
      </c>
      <c r="T191" s="48">
        <f>'Gap Validation'!AD190</f>
        <v>0</v>
      </c>
      <c r="U191" s="48">
        <f>'Gap Validation'!AE190</f>
        <v>0</v>
      </c>
      <c r="V191" s="48">
        <f>'Gap Validation'!AF190</f>
        <v>0</v>
      </c>
      <c r="W191" s="48">
        <f>'Gap Validation'!AG190</f>
        <v>0</v>
      </c>
      <c r="X191" s="48">
        <f>'Gap Validation'!AH190</f>
        <v>0</v>
      </c>
      <c r="Y191" s="48">
        <f>'Gap Validation'!AI190</f>
        <v>0</v>
      </c>
      <c r="Z191" s="48">
        <f>'Gap Validation'!AJ190</f>
        <v>0</v>
      </c>
      <c r="AA191" s="48">
        <f>'Gap Validation'!AK190</f>
        <v>0</v>
      </c>
    </row>
    <row r="192" spans="2:27" x14ac:dyDescent="0.25">
      <c r="B192" s="48">
        <v>189</v>
      </c>
      <c r="C192" s="48">
        <f>'Gap Validation'!K191</f>
        <v>0</v>
      </c>
      <c r="D192" s="48">
        <f>'Gap Validation'!L191</f>
        <v>0</v>
      </c>
      <c r="E192" s="48">
        <f>'Gap Validation'!O191</f>
        <v>0</v>
      </c>
      <c r="F192" s="48">
        <f>'Gap Validation'!P191</f>
        <v>0</v>
      </c>
      <c r="G192" s="48">
        <f>'Gap Validation'!Q191</f>
        <v>0</v>
      </c>
      <c r="H192" s="48">
        <f>'Gap Validation'!R191</f>
        <v>0</v>
      </c>
      <c r="I192" s="48">
        <f>'Gap Validation'!S191</f>
        <v>0</v>
      </c>
      <c r="J192" s="48">
        <f>'Gap Validation'!T191</f>
        <v>0</v>
      </c>
      <c r="K192" s="48">
        <f>'Gap Validation'!U191</f>
        <v>0</v>
      </c>
      <c r="L192" s="48">
        <f>'Gap Validation'!V191</f>
        <v>0</v>
      </c>
      <c r="M192" s="48">
        <f>'Gap Validation'!W191</f>
        <v>0</v>
      </c>
      <c r="N192" s="48">
        <f>'Gap Validation'!X191</f>
        <v>0</v>
      </c>
      <c r="O192" s="48">
        <f>'Gap Validation'!Y191</f>
        <v>0</v>
      </c>
      <c r="P192" s="48">
        <f>'Gap Validation'!Z191</f>
        <v>0</v>
      </c>
      <c r="Q192" s="48">
        <f>'Gap Validation'!AA191</f>
        <v>0</v>
      </c>
      <c r="R192" s="48">
        <f>'Gap Validation'!AB191</f>
        <v>0</v>
      </c>
      <c r="S192" s="48">
        <f>'Gap Validation'!AC191</f>
        <v>0</v>
      </c>
      <c r="T192" s="48">
        <f>'Gap Validation'!AD191</f>
        <v>0</v>
      </c>
      <c r="U192" s="48">
        <f>'Gap Validation'!AE191</f>
        <v>0</v>
      </c>
      <c r="V192" s="48">
        <f>'Gap Validation'!AF191</f>
        <v>0</v>
      </c>
      <c r="W192" s="48">
        <f>'Gap Validation'!AG191</f>
        <v>0</v>
      </c>
      <c r="X192" s="48">
        <f>'Gap Validation'!AH191</f>
        <v>0</v>
      </c>
      <c r="Y192" s="48">
        <f>'Gap Validation'!AI191</f>
        <v>0</v>
      </c>
      <c r="Z192" s="48">
        <f>'Gap Validation'!AJ191</f>
        <v>0</v>
      </c>
      <c r="AA192" s="48">
        <f>'Gap Validation'!AK191</f>
        <v>0</v>
      </c>
    </row>
    <row r="193" spans="2:27" x14ac:dyDescent="0.25">
      <c r="B193" s="48">
        <v>190</v>
      </c>
      <c r="C193" s="48">
        <f>'Gap Validation'!K192</f>
        <v>0</v>
      </c>
      <c r="D193" s="48">
        <f>'Gap Validation'!L192</f>
        <v>0</v>
      </c>
      <c r="E193" s="48">
        <f>'Gap Validation'!O192</f>
        <v>0</v>
      </c>
      <c r="F193" s="48">
        <f>'Gap Validation'!P192</f>
        <v>0</v>
      </c>
      <c r="G193" s="48">
        <f>'Gap Validation'!Q192</f>
        <v>0</v>
      </c>
      <c r="H193" s="48">
        <f>'Gap Validation'!R192</f>
        <v>0</v>
      </c>
      <c r="I193" s="48">
        <f>'Gap Validation'!S192</f>
        <v>0</v>
      </c>
      <c r="J193" s="48">
        <f>'Gap Validation'!T192</f>
        <v>0</v>
      </c>
      <c r="K193" s="48">
        <f>'Gap Validation'!U192</f>
        <v>0</v>
      </c>
      <c r="L193" s="48">
        <f>'Gap Validation'!V192</f>
        <v>0</v>
      </c>
      <c r="M193" s="48">
        <f>'Gap Validation'!W192</f>
        <v>0</v>
      </c>
      <c r="N193" s="48">
        <f>'Gap Validation'!X192</f>
        <v>0</v>
      </c>
      <c r="O193" s="48">
        <f>'Gap Validation'!Y192</f>
        <v>0</v>
      </c>
      <c r="P193" s="48">
        <f>'Gap Validation'!Z192</f>
        <v>0</v>
      </c>
      <c r="Q193" s="48">
        <f>'Gap Validation'!AA192</f>
        <v>0</v>
      </c>
      <c r="R193" s="48">
        <f>'Gap Validation'!AB192</f>
        <v>0</v>
      </c>
      <c r="S193" s="48">
        <f>'Gap Validation'!AC192</f>
        <v>0</v>
      </c>
      <c r="T193" s="48">
        <f>'Gap Validation'!AD192</f>
        <v>0</v>
      </c>
      <c r="U193" s="48">
        <f>'Gap Validation'!AE192</f>
        <v>0</v>
      </c>
      <c r="V193" s="48">
        <f>'Gap Validation'!AF192</f>
        <v>0</v>
      </c>
      <c r="W193" s="48">
        <f>'Gap Validation'!AG192</f>
        <v>0</v>
      </c>
      <c r="X193" s="48">
        <f>'Gap Validation'!AH192</f>
        <v>0</v>
      </c>
      <c r="Y193" s="48">
        <f>'Gap Validation'!AI192</f>
        <v>0</v>
      </c>
      <c r="Z193" s="48">
        <f>'Gap Validation'!AJ192</f>
        <v>0</v>
      </c>
      <c r="AA193" s="48">
        <f>'Gap Validation'!AK192</f>
        <v>0</v>
      </c>
    </row>
    <row r="194" spans="2:27" x14ac:dyDescent="0.25">
      <c r="B194" s="48">
        <v>191</v>
      </c>
      <c r="C194" s="48">
        <f>'Gap Validation'!K193</f>
        <v>0</v>
      </c>
      <c r="D194" s="48">
        <f>'Gap Validation'!L193</f>
        <v>0</v>
      </c>
      <c r="E194" s="48">
        <f>'Gap Validation'!O193</f>
        <v>0</v>
      </c>
      <c r="F194" s="48">
        <f>'Gap Validation'!P193</f>
        <v>0</v>
      </c>
      <c r="G194" s="48">
        <f>'Gap Validation'!Q193</f>
        <v>0</v>
      </c>
      <c r="H194" s="48">
        <f>'Gap Validation'!R193</f>
        <v>0</v>
      </c>
      <c r="I194" s="48">
        <f>'Gap Validation'!S193</f>
        <v>0</v>
      </c>
      <c r="J194" s="48">
        <f>'Gap Validation'!T193</f>
        <v>0</v>
      </c>
      <c r="K194" s="48">
        <f>'Gap Validation'!U193</f>
        <v>0</v>
      </c>
      <c r="L194" s="48">
        <f>'Gap Validation'!V193</f>
        <v>0</v>
      </c>
      <c r="M194" s="48">
        <f>'Gap Validation'!W193</f>
        <v>0</v>
      </c>
      <c r="N194" s="48">
        <f>'Gap Validation'!X193</f>
        <v>0</v>
      </c>
      <c r="O194" s="48">
        <f>'Gap Validation'!Y193</f>
        <v>0</v>
      </c>
      <c r="P194" s="48">
        <f>'Gap Validation'!Z193</f>
        <v>0</v>
      </c>
      <c r="Q194" s="48">
        <f>'Gap Validation'!AA193</f>
        <v>0</v>
      </c>
      <c r="R194" s="48">
        <f>'Gap Validation'!AB193</f>
        <v>0</v>
      </c>
      <c r="S194" s="48">
        <f>'Gap Validation'!AC193</f>
        <v>0</v>
      </c>
      <c r="T194" s="48">
        <f>'Gap Validation'!AD193</f>
        <v>0</v>
      </c>
      <c r="U194" s="48">
        <f>'Gap Validation'!AE193</f>
        <v>0</v>
      </c>
      <c r="V194" s="48">
        <f>'Gap Validation'!AF193</f>
        <v>0</v>
      </c>
      <c r="W194" s="48">
        <f>'Gap Validation'!AG193</f>
        <v>0</v>
      </c>
      <c r="X194" s="48">
        <f>'Gap Validation'!AH193</f>
        <v>0</v>
      </c>
      <c r="Y194" s="48">
        <f>'Gap Validation'!AI193</f>
        <v>0</v>
      </c>
      <c r="Z194" s="48">
        <f>'Gap Validation'!AJ193</f>
        <v>0</v>
      </c>
      <c r="AA194" s="48">
        <f>'Gap Validation'!AK193</f>
        <v>0</v>
      </c>
    </row>
    <row r="195" spans="2:27" x14ac:dyDescent="0.25">
      <c r="B195" s="48">
        <v>192</v>
      </c>
      <c r="C195" s="48">
        <f>'Gap Validation'!K194</f>
        <v>0</v>
      </c>
      <c r="D195" s="48">
        <f>'Gap Validation'!L194</f>
        <v>0</v>
      </c>
      <c r="E195" s="48">
        <f>'Gap Validation'!O194</f>
        <v>0</v>
      </c>
      <c r="F195" s="48">
        <f>'Gap Validation'!P194</f>
        <v>0</v>
      </c>
      <c r="G195" s="48">
        <f>'Gap Validation'!Q194</f>
        <v>0</v>
      </c>
      <c r="H195" s="48">
        <f>'Gap Validation'!R194</f>
        <v>0</v>
      </c>
      <c r="I195" s="48">
        <f>'Gap Validation'!S194</f>
        <v>0</v>
      </c>
      <c r="J195" s="48">
        <f>'Gap Validation'!T194</f>
        <v>0</v>
      </c>
      <c r="K195" s="48">
        <f>'Gap Validation'!U194</f>
        <v>0</v>
      </c>
      <c r="L195" s="48">
        <f>'Gap Validation'!V194</f>
        <v>0</v>
      </c>
      <c r="M195" s="48">
        <f>'Gap Validation'!W194</f>
        <v>0</v>
      </c>
      <c r="N195" s="48">
        <f>'Gap Validation'!X194</f>
        <v>0</v>
      </c>
      <c r="O195" s="48">
        <f>'Gap Validation'!Y194</f>
        <v>0</v>
      </c>
      <c r="P195" s="48">
        <f>'Gap Validation'!Z194</f>
        <v>0</v>
      </c>
      <c r="Q195" s="48">
        <f>'Gap Validation'!AA194</f>
        <v>0</v>
      </c>
      <c r="R195" s="48">
        <f>'Gap Validation'!AB194</f>
        <v>0</v>
      </c>
      <c r="S195" s="48">
        <f>'Gap Validation'!AC194</f>
        <v>0</v>
      </c>
      <c r="T195" s="48">
        <f>'Gap Validation'!AD194</f>
        <v>0</v>
      </c>
      <c r="U195" s="48">
        <f>'Gap Validation'!AE194</f>
        <v>0</v>
      </c>
      <c r="V195" s="48">
        <f>'Gap Validation'!AF194</f>
        <v>0</v>
      </c>
      <c r="W195" s="48">
        <f>'Gap Validation'!AG194</f>
        <v>0</v>
      </c>
      <c r="X195" s="48">
        <f>'Gap Validation'!AH194</f>
        <v>0</v>
      </c>
      <c r="Y195" s="48">
        <f>'Gap Validation'!AI194</f>
        <v>0</v>
      </c>
      <c r="Z195" s="48">
        <f>'Gap Validation'!AJ194</f>
        <v>0</v>
      </c>
      <c r="AA195" s="48">
        <f>'Gap Validation'!AK194</f>
        <v>0</v>
      </c>
    </row>
    <row r="196" spans="2:27" x14ac:dyDescent="0.25">
      <c r="B196" s="48">
        <v>193</v>
      </c>
      <c r="C196" s="48">
        <f>'Gap Validation'!K195</f>
        <v>0</v>
      </c>
      <c r="D196" s="48">
        <f>'Gap Validation'!L195</f>
        <v>0</v>
      </c>
      <c r="E196" s="48">
        <f>'Gap Validation'!O195</f>
        <v>0</v>
      </c>
      <c r="F196" s="48">
        <f>'Gap Validation'!P195</f>
        <v>0</v>
      </c>
      <c r="G196" s="48">
        <f>'Gap Validation'!Q195</f>
        <v>0</v>
      </c>
      <c r="H196" s="48">
        <f>'Gap Validation'!R195</f>
        <v>0</v>
      </c>
      <c r="I196" s="48">
        <f>'Gap Validation'!S195</f>
        <v>0</v>
      </c>
      <c r="J196" s="48">
        <f>'Gap Validation'!T195</f>
        <v>0</v>
      </c>
      <c r="K196" s="48">
        <f>'Gap Validation'!U195</f>
        <v>0</v>
      </c>
      <c r="L196" s="48">
        <f>'Gap Validation'!V195</f>
        <v>0</v>
      </c>
      <c r="M196" s="48">
        <f>'Gap Validation'!W195</f>
        <v>0</v>
      </c>
      <c r="N196" s="48">
        <f>'Gap Validation'!X195</f>
        <v>0</v>
      </c>
      <c r="O196" s="48">
        <f>'Gap Validation'!Y195</f>
        <v>0</v>
      </c>
      <c r="P196" s="48">
        <f>'Gap Validation'!Z195</f>
        <v>0</v>
      </c>
      <c r="Q196" s="48">
        <f>'Gap Validation'!AA195</f>
        <v>0</v>
      </c>
      <c r="R196" s="48">
        <f>'Gap Validation'!AB195</f>
        <v>0</v>
      </c>
      <c r="S196" s="48">
        <f>'Gap Validation'!AC195</f>
        <v>0</v>
      </c>
      <c r="T196" s="48">
        <f>'Gap Validation'!AD195</f>
        <v>0</v>
      </c>
      <c r="U196" s="48">
        <f>'Gap Validation'!AE195</f>
        <v>0</v>
      </c>
      <c r="V196" s="48">
        <f>'Gap Validation'!AF195</f>
        <v>0</v>
      </c>
      <c r="W196" s="48">
        <f>'Gap Validation'!AG195</f>
        <v>0</v>
      </c>
      <c r="X196" s="48">
        <f>'Gap Validation'!AH195</f>
        <v>0</v>
      </c>
      <c r="Y196" s="48">
        <f>'Gap Validation'!AI195</f>
        <v>0</v>
      </c>
      <c r="Z196" s="48">
        <f>'Gap Validation'!AJ195</f>
        <v>0</v>
      </c>
      <c r="AA196" s="48">
        <f>'Gap Validation'!AK195</f>
        <v>0</v>
      </c>
    </row>
    <row r="197" spans="2:27" x14ac:dyDescent="0.25">
      <c r="B197" s="48">
        <v>194</v>
      </c>
      <c r="C197" s="48">
        <f>'Gap Validation'!K196</f>
        <v>0</v>
      </c>
      <c r="D197" s="48">
        <f>'Gap Validation'!L196</f>
        <v>0</v>
      </c>
      <c r="E197" s="48">
        <f>'Gap Validation'!O196</f>
        <v>0</v>
      </c>
      <c r="F197" s="48">
        <f>'Gap Validation'!P196</f>
        <v>0</v>
      </c>
      <c r="G197" s="48">
        <f>'Gap Validation'!Q196</f>
        <v>0</v>
      </c>
      <c r="H197" s="48">
        <f>'Gap Validation'!R196</f>
        <v>0</v>
      </c>
      <c r="I197" s="48">
        <f>'Gap Validation'!S196</f>
        <v>0</v>
      </c>
      <c r="J197" s="48">
        <f>'Gap Validation'!T196</f>
        <v>0</v>
      </c>
      <c r="K197" s="48">
        <f>'Gap Validation'!U196</f>
        <v>0</v>
      </c>
      <c r="L197" s="48">
        <f>'Gap Validation'!V196</f>
        <v>0</v>
      </c>
      <c r="M197" s="48">
        <f>'Gap Validation'!W196</f>
        <v>0</v>
      </c>
      <c r="N197" s="48">
        <f>'Gap Validation'!X196</f>
        <v>0</v>
      </c>
      <c r="O197" s="48">
        <f>'Gap Validation'!Y196</f>
        <v>0</v>
      </c>
      <c r="P197" s="48">
        <f>'Gap Validation'!Z196</f>
        <v>0</v>
      </c>
      <c r="Q197" s="48">
        <f>'Gap Validation'!AA196</f>
        <v>0</v>
      </c>
      <c r="R197" s="48">
        <f>'Gap Validation'!AB196</f>
        <v>0</v>
      </c>
      <c r="S197" s="48">
        <f>'Gap Validation'!AC196</f>
        <v>0</v>
      </c>
      <c r="T197" s="48">
        <f>'Gap Validation'!AD196</f>
        <v>0</v>
      </c>
      <c r="U197" s="48">
        <f>'Gap Validation'!AE196</f>
        <v>0</v>
      </c>
      <c r="V197" s="48">
        <f>'Gap Validation'!AF196</f>
        <v>0</v>
      </c>
      <c r="W197" s="48">
        <f>'Gap Validation'!AG196</f>
        <v>0</v>
      </c>
      <c r="X197" s="48">
        <f>'Gap Validation'!AH196</f>
        <v>0</v>
      </c>
      <c r="Y197" s="48">
        <f>'Gap Validation'!AI196</f>
        <v>0</v>
      </c>
      <c r="Z197" s="48">
        <f>'Gap Validation'!AJ196</f>
        <v>0</v>
      </c>
      <c r="AA197" s="48">
        <f>'Gap Validation'!AK196</f>
        <v>0</v>
      </c>
    </row>
    <row r="198" spans="2:27" x14ac:dyDescent="0.25">
      <c r="B198" s="48">
        <v>195</v>
      </c>
      <c r="C198" s="48">
        <f>'Gap Validation'!K197</f>
        <v>0</v>
      </c>
      <c r="D198" s="48">
        <f>'Gap Validation'!L197</f>
        <v>0</v>
      </c>
      <c r="E198" s="48">
        <f>'Gap Validation'!O197</f>
        <v>0</v>
      </c>
      <c r="F198" s="48">
        <f>'Gap Validation'!P197</f>
        <v>0</v>
      </c>
      <c r="G198" s="48">
        <f>'Gap Validation'!Q197</f>
        <v>0</v>
      </c>
      <c r="H198" s="48">
        <f>'Gap Validation'!R197</f>
        <v>0</v>
      </c>
      <c r="I198" s="48">
        <f>'Gap Validation'!S197</f>
        <v>0</v>
      </c>
      <c r="J198" s="48">
        <f>'Gap Validation'!T197</f>
        <v>0</v>
      </c>
      <c r="K198" s="48">
        <f>'Gap Validation'!U197</f>
        <v>0</v>
      </c>
      <c r="L198" s="48">
        <f>'Gap Validation'!V197</f>
        <v>0</v>
      </c>
      <c r="M198" s="48">
        <f>'Gap Validation'!W197</f>
        <v>0</v>
      </c>
      <c r="N198" s="48">
        <f>'Gap Validation'!X197</f>
        <v>0</v>
      </c>
      <c r="O198" s="48">
        <f>'Gap Validation'!Y197</f>
        <v>0</v>
      </c>
      <c r="P198" s="48">
        <f>'Gap Validation'!Z197</f>
        <v>0</v>
      </c>
      <c r="Q198" s="48">
        <f>'Gap Validation'!AA197</f>
        <v>0</v>
      </c>
      <c r="R198" s="48">
        <f>'Gap Validation'!AB197</f>
        <v>0</v>
      </c>
      <c r="S198" s="48">
        <f>'Gap Validation'!AC197</f>
        <v>0</v>
      </c>
      <c r="T198" s="48">
        <f>'Gap Validation'!AD197</f>
        <v>0</v>
      </c>
      <c r="U198" s="48">
        <f>'Gap Validation'!AE197</f>
        <v>0</v>
      </c>
      <c r="V198" s="48">
        <f>'Gap Validation'!AF197</f>
        <v>0</v>
      </c>
      <c r="W198" s="48">
        <f>'Gap Validation'!AG197</f>
        <v>0</v>
      </c>
      <c r="X198" s="48">
        <f>'Gap Validation'!AH197</f>
        <v>0</v>
      </c>
      <c r="Y198" s="48">
        <f>'Gap Validation'!AI197</f>
        <v>0</v>
      </c>
      <c r="Z198" s="48">
        <f>'Gap Validation'!AJ197</f>
        <v>0</v>
      </c>
      <c r="AA198" s="48">
        <f>'Gap Validation'!AK197</f>
        <v>0</v>
      </c>
    </row>
    <row r="199" spans="2:27" x14ac:dyDescent="0.25">
      <c r="B199" s="48">
        <v>196</v>
      </c>
      <c r="C199" s="48">
        <f>'Gap Validation'!K198</f>
        <v>0</v>
      </c>
      <c r="D199" s="48">
        <f>'Gap Validation'!L198</f>
        <v>0</v>
      </c>
      <c r="E199" s="48">
        <f>'Gap Validation'!O198</f>
        <v>0</v>
      </c>
      <c r="F199" s="48">
        <f>'Gap Validation'!P198</f>
        <v>0</v>
      </c>
      <c r="G199" s="48">
        <f>'Gap Validation'!Q198</f>
        <v>0</v>
      </c>
      <c r="H199" s="48">
        <f>'Gap Validation'!R198</f>
        <v>0</v>
      </c>
      <c r="I199" s="48">
        <f>'Gap Validation'!S198</f>
        <v>0</v>
      </c>
      <c r="J199" s="48">
        <f>'Gap Validation'!T198</f>
        <v>0</v>
      </c>
      <c r="K199" s="48">
        <f>'Gap Validation'!U198</f>
        <v>0</v>
      </c>
      <c r="L199" s="48">
        <f>'Gap Validation'!V198</f>
        <v>0</v>
      </c>
      <c r="M199" s="48">
        <f>'Gap Validation'!W198</f>
        <v>0</v>
      </c>
      <c r="N199" s="48">
        <f>'Gap Validation'!X198</f>
        <v>0</v>
      </c>
      <c r="O199" s="48">
        <f>'Gap Validation'!Y198</f>
        <v>0</v>
      </c>
      <c r="P199" s="48">
        <f>'Gap Validation'!Z198</f>
        <v>0</v>
      </c>
      <c r="Q199" s="48">
        <f>'Gap Validation'!AA198</f>
        <v>0</v>
      </c>
      <c r="R199" s="48">
        <f>'Gap Validation'!AB198</f>
        <v>0</v>
      </c>
      <c r="S199" s="48">
        <f>'Gap Validation'!AC198</f>
        <v>0</v>
      </c>
      <c r="T199" s="48">
        <f>'Gap Validation'!AD198</f>
        <v>0</v>
      </c>
      <c r="U199" s="48">
        <f>'Gap Validation'!AE198</f>
        <v>0</v>
      </c>
      <c r="V199" s="48">
        <f>'Gap Validation'!AF198</f>
        <v>0</v>
      </c>
      <c r="W199" s="48">
        <f>'Gap Validation'!AG198</f>
        <v>0</v>
      </c>
      <c r="X199" s="48">
        <f>'Gap Validation'!AH198</f>
        <v>0</v>
      </c>
      <c r="Y199" s="48">
        <f>'Gap Validation'!AI198</f>
        <v>0</v>
      </c>
      <c r="Z199" s="48">
        <f>'Gap Validation'!AJ198</f>
        <v>0</v>
      </c>
      <c r="AA199" s="48">
        <f>'Gap Validation'!AK198</f>
        <v>0</v>
      </c>
    </row>
    <row r="200" spans="2:27" x14ac:dyDescent="0.25">
      <c r="B200" s="48">
        <v>197</v>
      </c>
      <c r="C200" s="48">
        <f>'Gap Validation'!K199</f>
        <v>0</v>
      </c>
      <c r="D200" s="48">
        <f>'Gap Validation'!L199</f>
        <v>0</v>
      </c>
      <c r="E200" s="48">
        <f>'Gap Validation'!O199</f>
        <v>0</v>
      </c>
      <c r="F200" s="48">
        <f>'Gap Validation'!P199</f>
        <v>0</v>
      </c>
      <c r="G200" s="48">
        <f>'Gap Validation'!Q199</f>
        <v>0</v>
      </c>
      <c r="H200" s="48">
        <f>'Gap Validation'!R199</f>
        <v>0</v>
      </c>
      <c r="I200" s="48">
        <f>'Gap Validation'!S199</f>
        <v>0</v>
      </c>
      <c r="J200" s="48">
        <f>'Gap Validation'!T199</f>
        <v>0</v>
      </c>
      <c r="K200" s="48">
        <f>'Gap Validation'!U199</f>
        <v>0</v>
      </c>
      <c r="L200" s="48">
        <f>'Gap Validation'!V199</f>
        <v>0</v>
      </c>
      <c r="M200" s="48">
        <f>'Gap Validation'!W199</f>
        <v>0</v>
      </c>
      <c r="N200" s="48">
        <f>'Gap Validation'!X199</f>
        <v>0</v>
      </c>
      <c r="O200" s="48">
        <f>'Gap Validation'!Y199</f>
        <v>0</v>
      </c>
      <c r="P200" s="48">
        <f>'Gap Validation'!Z199</f>
        <v>0</v>
      </c>
      <c r="Q200" s="48">
        <f>'Gap Validation'!AA199</f>
        <v>0</v>
      </c>
      <c r="R200" s="48">
        <f>'Gap Validation'!AB199</f>
        <v>0</v>
      </c>
      <c r="S200" s="48">
        <f>'Gap Validation'!AC199</f>
        <v>0</v>
      </c>
      <c r="T200" s="48">
        <f>'Gap Validation'!AD199</f>
        <v>0</v>
      </c>
      <c r="U200" s="48">
        <f>'Gap Validation'!AE199</f>
        <v>0</v>
      </c>
      <c r="V200" s="48">
        <f>'Gap Validation'!AF199</f>
        <v>0</v>
      </c>
      <c r="W200" s="48">
        <f>'Gap Validation'!AG199</f>
        <v>0</v>
      </c>
      <c r="X200" s="48">
        <f>'Gap Validation'!AH199</f>
        <v>0</v>
      </c>
      <c r="Y200" s="48">
        <f>'Gap Validation'!AI199</f>
        <v>0</v>
      </c>
      <c r="Z200" s="48">
        <f>'Gap Validation'!AJ199</f>
        <v>0</v>
      </c>
      <c r="AA200" s="48">
        <f>'Gap Validation'!AK199</f>
        <v>0</v>
      </c>
    </row>
    <row r="201" spans="2:27" x14ac:dyDescent="0.25">
      <c r="B201" s="48">
        <v>198</v>
      </c>
      <c r="C201" s="48">
        <f>'Gap Validation'!K200</f>
        <v>0</v>
      </c>
      <c r="D201" s="48">
        <f>'Gap Validation'!L200</f>
        <v>0</v>
      </c>
      <c r="E201" s="48">
        <f>'Gap Validation'!O200</f>
        <v>0</v>
      </c>
      <c r="F201" s="48">
        <f>'Gap Validation'!P200</f>
        <v>0</v>
      </c>
      <c r="G201" s="48">
        <f>'Gap Validation'!Q200</f>
        <v>0</v>
      </c>
      <c r="H201" s="48">
        <f>'Gap Validation'!R200</f>
        <v>0</v>
      </c>
      <c r="I201" s="48">
        <f>'Gap Validation'!S200</f>
        <v>0</v>
      </c>
      <c r="J201" s="48">
        <f>'Gap Validation'!T200</f>
        <v>0</v>
      </c>
      <c r="K201" s="48">
        <f>'Gap Validation'!U200</f>
        <v>0</v>
      </c>
      <c r="L201" s="48">
        <f>'Gap Validation'!V200</f>
        <v>0</v>
      </c>
      <c r="M201" s="48">
        <f>'Gap Validation'!W200</f>
        <v>0</v>
      </c>
      <c r="N201" s="48">
        <f>'Gap Validation'!X200</f>
        <v>0</v>
      </c>
      <c r="O201" s="48">
        <f>'Gap Validation'!Y200</f>
        <v>0</v>
      </c>
      <c r="P201" s="48">
        <f>'Gap Validation'!Z200</f>
        <v>0</v>
      </c>
      <c r="Q201" s="48">
        <f>'Gap Validation'!AA200</f>
        <v>0</v>
      </c>
      <c r="R201" s="48">
        <f>'Gap Validation'!AB200</f>
        <v>0</v>
      </c>
      <c r="S201" s="48">
        <f>'Gap Validation'!AC200</f>
        <v>0</v>
      </c>
      <c r="T201" s="48">
        <f>'Gap Validation'!AD200</f>
        <v>0</v>
      </c>
      <c r="U201" s="48">
        <f>'Gap Validation'!AE200</f>
        <v>0</v>
      </c>
      <c r="V201" s="48">
        <f>'Gap Validation'!AF200</f>
        <v>0</v>
      </c>
      <c r="W201" s="48">
        <f>'Gap Validation'!AG200</f>
        <v>0</v>
      </c>
      <c r="X201" s="48">
        <f>'Gap Validation'!AH200</f>
        <v>0</v>
      </c>
      <c r="Y201" s="48">
        <f>'Gap Validation'!AI200</f>
        <v>0</v>
      </c>
      <c r="Z201" s="48">
        <f>'Gap Validation'!AJ200</f>
        <v>0</v>
      </c>
      <c r="AA201" s="48">
        <f>'Gap Validation'!AK200</f>
        <v>0</v>
      </c>
    </row>
    <row r="202" spans="2:27" x14ac:dyDescent="0.25">
      <c r="B202" s="48">
        <v>199</v>
      </c>
      <c r="C202" s="48">
        <f>'Gap Validation'!K201</f>
        <v>0</v>
      </c>
      <c r="D202" s="48">
        <f>'Gap Validation'!L201</f>
        <v>0</v>
      </c>
      <c r="E202" s="48">
        <f>'Gap Validation'!O201</f>
        <v>0</v>
      </c>
      <c r="F202" s="48">
        <f>'Gap Validation'!P201</f>
        <v>0</v>
      </c>
      <c r="G202" s="48">
        <f>'Gap Validation'!Q201</f>
        <v>0</v>
      </c>
      <c r="H202" s="48">
        <f>'Gap Validation'!R201</f>
        <v>0</v>
      </c>
      <c r="I202" s="48">
        <f>'Gap Validation'!S201</f>
        <v>0</v>
      </c>
      <c r="J202" s="48">
        <f>'Gap Validation'!T201</f>
        <v>0</v>
      </c>
      <c r="K202" s="48">
        <f>'Gap Validation'!U201</f>
        <v>0</v>
      </c>
      <c r="L202" s="48">
        <f>'Gap Validation'!V201</f>
        <v>0</v>
      </c>
      <c r="M202" s="48">
        <f>'Gap Validation'!W201</f>
        <v>0</v>
      </c>
      <c r="N202" s="48">
        <f>'Gap Validation'!X201</f>
        <v>0</v>
      </c>
      <c r="O202" s="48">
        <f>'Gap Validation'!Y201</f>
        <v>0</v>
      </c>
      <c r="P202" s="48">
        <f>'Gap Validation'!Z201</f>
        <v>0</v>
      </c>
      <c r="Q202" s="48">
        <f>'Gap Validation'!AA201</f>
        <v>0</v>
      </c>
      <c r="R202" s="48">
        <f>'Gap Validation'!AB201</f>
        <v>0</v>
      </c>
      <c r="S202" s="48">
        <f>'Gap Validation'!AC201</f>
        <v>0</v>
      </c>
      <c r="T202" s="48">
        <f>'Gap Validation'!AD201</f>
        <v>0</v>
      </c>
      <c r="U202" s="48">
        <f>'Gap Validation'!AE201</f>
        <v>0</v>
      </c>
      <c r="V202" s="48">
        <f>'Gap Validation'!AF201</f>
        <v>0</v>
      </c>
      <c r="W202" s="48">
        <f>'Gap Validation'!AG201</f>
        <v>0</v>
      </c>
      <c r="X202" s="48">
        <f>'Gap Validation'!AH201</f>
        <v>0</v>
      </c>
      <c r="Y202" s="48">
        <f>'Gap Validation'!AI201</f>
        <v>0</v>
      </c>
      <c r="Z202" s="48">
        <f>'Gap Validation'!AJ201</f>
        <v>0</v>
      </c>
      <c r="AA202" s="48">
        <f>'Gap Validation'!AK201</f>
        <v>0</v>
      </c>
    </row>
    <row r="203" spans="2:27" x14ac:dyDescent="0.25">
      <c r="B203" s="48">
        <v>200</v>
      </c>
      <c r="C203" s="48">
        <f>'Gap Validation'!K202</f>
        <v>0</v>
      </c>
      <c r="D203" s="48">
        <f>'Gap Validation'!L202</f>
        <v>0</v>
      </c>
      <c r="E203" s="48">
        <f>'Gap Validation'!O202</f>
        <v>0</v>
      </c>
      <c r="F203" s="48">
        <f>'Gap Validation'!P202</f>
        <v>0</v>
      </c>
      <c r="G203" s="48">
        <f>'Gap Validation'!Q202</f>
        <v>0</v>
      </c>
      <c r="H203" s="48">
        <f>'Gap Validation'!R202</f>
        <v>0</v>
      </c>
      <c r="I203" s="48">
        <f>'Gap Validation'!S202</f>
        <v>0</v>
      </c>
      <c r="J203" s="48">
        <f>'Gap Validation'!T202</f>
        <v>0</v>
      </c>
      <c r="K203" s="48">
        <f>'Gap Validation'!U202</f>
        <v>0</v>
      </c>
      <c r="L203" s="48">
        <f>'Gap Validation'!V202</f>
        <v>0</v>
      </c>
      <c r="M203" s="48">
        <f>'Gap Validation'!W202</f>
        <v>0</v>
      </c>
      <c r="N203" s="48">
        <f>'Gap Validation'!X202</f>
        <v>0</v>
      </c>
      <c r="O203" s="48">
        <f>'Gap Validation'!Y202</f>
        <v>0</v>
      </c>
      <c r="P203" s="48">
        <f>'Gap Validation'!Z202</f>
        <v>0</v>
      </c>
      <c r="Q203" s="48">
        <f>'Gap Validation'!AA202</f>
        <v>0</v>
      </c>
      <c r="R203" s="48">
        <f>'Gap Validation'!AB202</f>
        <v>0</v>
      </c>
      <c r="S203" s="48">
        <f>'Gap Validation'!AC202</f>
        <v>0</v>
      </c>
      <c r="T203" s="48">
        <f>'Gap Validation'!AD202</f>
        <v>0</v>
      </c>
      <c r="U203" s="48">
        <f>'Gap Validation'!AE202</f>
        <v>0</v>
      </c>
      <c r="V203" s="48">
        <f>'Gap Validation'!AF202</f>
        <v>0</v>
      </c>
      <c r="W203" s="48">
        <f>'Gap Validation'!AG202</f>
        <v>0</v>
      </c>
      <c r="X203" s="48">
        <f>'Gap Validation'!AH202</f>
        <v>0</v>
      </c>
      <c r="Y203" s="48">
        <f>'Gap Validation'!AI202</f>
        <v>0</v>
      </c>
      <c r="Z203" s="48">
        <f>'Gap Validation'!AJ202</f>
        <v>0</v>
      </c>
      <c r="AA203" s="48">
        <f>'Gap Validation'!AK202</f>
        <v>0</v>
      </c>
    </row>
    <row r="204" spans="2:27" x14ac:dyDescent="0.25">
      <c r="B204" s="48">
        <v>201</v>
      </c>
      <c r="C204" s="48">
        <f>'Gap Validation'!K203</f>
        <v>0</v>
      </c>
      <c r="D204" s="48">
        <f>'Gap Validation'!L203</f>
        <v>0</v>
      </c>
      <c r="E204" s="48">
        <f>'Gap Validation'!O203</f>
        <v>0</v>
      </c>
      <c r="F204" s="48">
        <f>'Gap Validation'!P203</f>
        <v>0</v>
      </c>
      <c r="G204" s="48">
        <f>'Gap Validation'!Q203</f>
        <v>0</v>
      </c>
      <c r="H204" s="48">
        <f>'Gap Validation'!R203</f>
        <v>0</v>
      </c>
      <c r="I204" s="48">
        <f>'Gap Validation'!S203</f>
        <v>0</v>
      </c>
      <c r="J204" s="48">
        <f>'Gap Validation'!T203</f>
        <v>0</v>
      </c>
      <c r="K204" s="48">
        <f>'Gap Validation'!U203</f>
        <v>0</v>
      </c>
      <c r="L204" s="48">
        <f>'Gap Validation'!V203</f>
        <v>0</v>
      </c>
      <c r="M204" s="48">
        <f>'Gap Validation'!W203</f>
        <v>0</v>
      </c>
      <c r="N204" s="48">
        <f>'Gap Validation'!X203</f>
        <v>0</v>
      </c>
      <c r="O204" s="48">
        <f>'Gap Validation'!Y203</f>
        <v>0</v>
      </c>
      <c r="P204" s="48">
        <f>'Gap Validation'!Z203</f>
        <v>0</v>
      </c>
      <c r="Q204" s="48">
        <f>'Gap Validation'!AA203</f>
        <v>0</v>
      </c>
      <c r="R204" s="48">
        <f>'Gap Validation'!AB203</f>
        <v>0</v>
      </c>
      <c r="S204" s="48">
        <f>'Gap Validation'!AC203</f>
        <v>0</v>
      </c>
      <c r="T204" s="48">
        <f>'Gap Validation'!AD203</f>
        <v>0</v>
      </c>
      <c r="U204" s="48">
        <f>'Gap Validation'!AE203</f>
        <v>0</v>
      </c>
      <c r="V204" s="48">
        <f>'Gap Validation'!AF203</f>
        <v>0</v>
      </c>
      <c r="W204" s="48">
        <f>'Gap Validation'!AG203</f>
        <v>0</v>
      </c>
      <c r="X204" s="48">
        <f>'Gap Validation'!AH203</f>
        <v>0</v>
      </c>
      <c r="Y204" s="48">
        <f>'Gap Validation'!AI203</f>
        <v>0</v>
      </c>
      <c r="Z204" s="48">
        <f>'Gap Validation'!AJ203</f>
        <v>0</v>
      </c>
      <c r="AA204" s="48">
        <f>'Gap Validation'!AK203</f>
        <v>0</v>
      </c>
    </row>
    <row r="205" spans="2:27" x14ac:dyDescent="0.25">
      <c r="B205" s="48">
        <v>202</v>
      </c>
      <c r="C205" s="48">
        <f>'Gap Validation'!K204</f>
        <v>0</v>
      </c>
      <c r="D205" s="48">
        <f>'Gap Validation'!L204</f>
        <v>0</v>
      </c>
      <c r="E205" s="48">
        <f>'Gap Validation'!O204</f>
        <v>0</v>
      </c>
      <c r="F205" s="48">
        <f>'Gap Validation'!P204</f>
        <v>0</v>
      </c>
      <c r="G205" s="48">
        <f>'Gap Validation'!Q204</f>
        <v>0</v>
      </c>
      <c r="H205" s="48">
        <f>'Gap Validation'!R204</f>
        <v>0</v>
      </c>
      <c r="I205" s="48">
        <f>'Gap Validation'!S204</f>
        <v>0</v>
      </c>
      <c r="J205" s="48">
        <f>'Gap Validation'!T204</f>
        <v>0</v>
      </c>
      <c r="K205" s="48">
        <f>'Gap Validation'!U204</f>
        <v>0</v>
      </c>
      <c r="L205" s="48">
        <f>'Gap Validation'!V204</f>
        <v>0</v>
      </c>
      <c r="M205" s="48">
        <f>'Gap Validation'!W204</f>
        <v>0</v>
      </c>
      <c r="N205" s="48">
        <f>'Gap Validation'!X204</f>
        <v>0</v>
      </c>
      <c r="O205" s="48">
        <f>'Gap Validation'!Y204</f>
        <v>0</v>
      </c>
      <c r="P205" s="48">
        <f>'Gap Validation'!Z204</f>
        <v>0</v>
      </c>
      <c r="Q205" s="48">
        <f>'Gap Validation'!AA204</f>
        <v>0</v>
      </c>
      <c r="R205" s="48">
        <f>'Gap Validation'!AB204</f>
        <v>0</v>
      </c>
      <c r="S205" s="48">
        <f>'Gap Validation'!AC204</f>
        <v>0</v>
      </c>
      <c r="T205" s="48">
        <f>'Gap Validation'!AD204</f>
        <v>0</v>
      </c>
      <c r="U205" s="48">
        <f>'Gap Validation'!AE204</f>
        <v>0</v>
      </c>
      <c r="V205" s="48">
        <f>'Gap Validation'!AF204</f>
        <v>0</v>
      </c>
      <c r="W205" s="48">
        <f>'Gap Validation'!AG204</f>
        <v>0</v>
      </c>
      <c r="X205" s="48">
        <f>'Gap Validation'!AH204</f>
        <v>0</v>
      </c>
      <c r="Y205" s="48">
        <f>'Gap Validation'!AI204</f>
        <v>0</v>
      </c>
      <c r="Z205" s="48">
        <f>'Gap Validation'!AJ204</f>
        <v>0</v>
      </c>
      <c r="AA205" s="48">
        <f>'Gap Validation'!AK204</f>
        <v>0</v>
      </c>
    </row>
    <row r="206" spans="2:27" x14ac:dyDescent="0.25">
      <c r="B206" s="48">
        <v>203</v>
      </c>
      <c r="C206" s="48">
        <f>'Gap Validation'!K205</f>
        <v>0</v>
      </c>
      <c r="D206" s="48">
        <f>'Gap Validation'!L205</f>
        <v>0</v>
      </c>
      <c r="E206" s="48">
        <f>'Gap Validation'!O205</f>
        <v>0</v>
      </c>
      <c r="F206" s="48">
        <f>'Gap Validation'!P205</f>
        <v>0</v>
      </c>
      <c r="G206" s="48">
        <f>'Gap Validation'!Q205</f>
        <v>0</v>
      </c>
      <c r="H206" s="48">
        <f>'Gap Validation'!R205</f>
        <v>0</v>
      </c>
      <c r="I206" s="48">
        <f>'Gap Validation'!S205</f>
        <v>0</v>
      </c>
      <c r="J206" s="48">
        <f>'Gap Validation'!T205</f>
        <v>0</v>
      </c>
      <c r="K206" s="48">
        <f>'Gap Validation'!U205</f>
        <v>0</v>
      </c>
      <c r="L206" s="48">
        <f>'Gap Validation'!V205</f>
        <v>0</v>
      </c>
      <c r="M206" s="48">
        <f>'Gap Validation'!W205</f>
        <v>0</v>
      </c>
      <c r="N206" s="48">
        <f>'Gap Validation'!X205</f>
        <v>0</v>
      </c>
      <c r="O206" s="48">
        <f>'Gap Validation'!Y205</f>
        <v>0</v>
      </c>
      <c r="P206" s="48">
        <f>'Gap Validation'!Z205</f>
        <v>0</v>
      </c>
      <c r="Q206" s="48">
        <f>'Gap Validation'!AA205</f>
        <v>0</v>
      </c>
      <c r="R206" s="48">
        <f>'Gap Validation'!AB205</f>
        <v>0</v>
      </c>
      <c r="S206" s="48">
        <f>'Gap Validation'!AC205</f>
        <v>0</v>
      </c>
      <c r="T206" s="48">
        <f>'Gap Validation'!AD205</f>
        <v>0</v>
      </c>
      <c r="U206" s="48">
        <f>'Gap Validation'!AE205</f>
        <v>0</v>
      </c>
      <c r="V206" s="48">
        <f>'Gap Validation'!AF205</f>
        <v>0</v>
      </c>
      <c r="W206" s="48">
        <f>'Gap Validation'!AG205</f>
        <v>0</v>
      </c>
      <c r="X206" s="48">
        <f>'Gap Validation'!AH205</f>
        <v>0</v>
      </c>
      <c r="Y206" s="48">
        <f>'Gap Validation'!AI205</f>
        <v>0</v>
      </c>
      <c r="Z206" s="48">
        <f>'Gap Validation'!AJ205</f>
        <v>0</v>
      </c>
      <c r="AA206" s="48">
        <f>'Gap Validation'!AK205</f>
        <v>0</v>
      </c>
    </row>
    <row r="207" spans="2:27" x14ac:dyDescent="0.25">
      <c r="B207" s="48">
        <v>204</v>
      </c>
      <c r="C207" s="48">
        <f>'Gap Validation'!K206</f>
        <v>0</v>
      </c>
      <c r="D207" s="48">
        <f>'Gap Validation'!L206</f>
        <v>0</v>
      </c>
      <c r="E207" s="48">
        <f>'Gap Validation'!O206</f>
        <v>0</v>
      </c>
      <c r="F207" s="48">
        <f>'Gap Validation'!P206</f>
        <v>0</v>
      </c>
      <c r="G207" s="48">
        <f>'Gap Validation'!Q206</f>
        <v>0</v>
      </c>
      <c r="H207" s="48">
        <f>'Gap Validation'!R206</f>
        <v>0</v>
      </c>
      <c r="I207" s="48">
        <f>'Gap Validation'!S206</f>
        <v>0</v>
      </c>
      <c r="J207" s="48">
        <f>'Gap Validation'!T206</f>
        <v>0</v>
      </c>
      <c r="K207" s="48">
        <f>'Gap Validation'!U206</f>
        <v>0</v>
      </c>
      <c r="L207" s="48">
        <f>'Gap Validation'!V206</f>
        <v>0</v>
      </c>
      <c r="M207" s="48">
        <f>'Gap Validation'!W206</f>
        <v>0</v>
      </c>
      <c r="N207" s="48">
        <f>'Gap Validation'!X206</f>
        <v>0</v>
      </c>
      <c r="O207" s="48">
        <f>'Gap Validation'!Y206</f>
        <v>0</v>
      </c>
      <c r="P207" s="48">
        <f>'Gap Validation'!Z206</f>
        <v>0</v>
      </c>
      <c r="Q207" s="48">
        <f>'Gap Validation'!AA206</f>
        <v>0</v>
      </c>
      <c r="R207" s="48">
        <f>'Gap Validation'!AB206</f>
        <v>0</v>
      </c>
      <c r="S207" s="48">
        <f>'Gap Validation'!AC206</f>
        <v>0</v>
      </c>
      <c r="T207" s="48">
        <f>'Gap Validation'!AD206</f>
        <v>0</v>
      </c>
      <c r="U207" s="48">
        <f>'Gap Validation'!AE206</f>
        <v>0</v>
      </c>
      <c r="V207" s="48">
        <f>'Gap Validation'!AF206</f>
        <v>0</v>
      </c>
      <c r="W207" s="48">
        <f>'Gap Validation'!AG206</f>
        <v>0</v>
      </c>
      <c r="X207" s="48">
        <f>'Gap Validation'!AH206</f>
        <v>0</v>
      </c>
      <c r="Y207" s="48">
        <f>'Gap Validation'!AI206</f>
        <v>0</v>
      </c>
      <c r="Z207" s="48">
        <f>'Gap Validation'!AJ206</f>
        <v>0</v>
      </c>
      <c r="AA207" s="48">
        <f>'Gap Validation'!AK206</f>
        <v>0</v>
      </c>
    </row>
    <row r="208" spans="2:27" x14ac:dyDescent="0.25">
      <c r="B208" s="48">
        <v>205</v>
      </c>
      <c r="C208" s="48">
        <f>'Gap Validation'!K207</f>
        <v>0</v>
      </c>
      <c r="D208" s="48">
        <f>'Gap Validation'!L207</f>
        <v>0</v>
      </c>
      <c r="E208" s="48">
        <f>'Gap Validation'!O207</f>
        <v>0</v>
      </c>
      <c r="F208" s="48">
        <f>'Gap Validation'!P207</f>
        <v>0</v>
      </c>
      <c r="G208" s="48">
        <f>'Gap Validation'!Q207</f>
        <v>0</v>
      </c>
      <c r="H208" s="48">
        <f>'Gap Validation'!R207</f>
        <v>0</v>
      </c>
      <c r="I208" s="48">
        <f>'Gap Validation'!S207</f>
        <v>0</v>
      </c>
      <c r="J208" s="48">
        <f>'Gap Validation'!T207</f>
        <v>0</v>
      </c>
      <c r="K208" s="48">
        <f>'Gap Validation'!U207</f>
        <v>0</v>
      </c>
      <c r="L208" s="48">
        <f>'Gap Validation'!V207</f>
        <v>0</v>
      </c>
      <c r="M208" s="48">
        <f>'Gap Validation'!W207</f>
        <v>0</v>
      </c>
      <c r="N208" s="48">
        <f>'Gap Validation'!X207</f>
        <v>0</v>
      </c>
      <c r="O208" s="48">
        <f>'Gap Validation'!Y207</f>
        <v>0</v>
      </c>
      <c r="P208" s="48">
        <f>'Gap Validation'!Z207</f>
        <v>0</v>
      </c>
      <c r="Q208" s="48">
        <f>'Gap Validation'!AA207</f>
        <v>0</v>
      </c>
      <c r="R208" s="48">
        <f>'Gap Validation'!AB207</f>
        <v>0</v>
      </c>
      <c r="S208" s="48">
        <f>'Gap Validation'!AC207</f>
        <v>0</v>
      </c>
      <c r="T208" s="48">
        <f>'Gap Validation'!AD207</f>
        <v>0</v>
      </c>
      <c r="U208" s="48">
        <f>'Gap Validation'!AE207</f>
        <v>0</v>
      </c>
      <c r="V208" s="48">
        <f>'Gap Validation'!AF207</f>
        <v>0</v>
      </c>
      <c r="W208" s="48">
        <f>'Gap Validation'!AG207</f>
        <v>0</v>
      </c>
      <c r="X208" s="48">
        <f>'Gap Validation'!AH207</f>
        <v>0</v>
      </c>
      <c r="Y208" s="48">
        <f>'Gap Validation'!AI207</f>
        <v>0</v>
      </c>
      <c r="Z208" s="48">
        <f>'Gap Validation'!AJ207</f>
        <v>0</v>
      </c>
      <c r="AA208" s="48">
        <f>'Gap Validation'!AK207</f>
        <v>0</v>
      </c>
    </row>
    <row r="209" spans="2:27" x14ac:dyDescent="0.25">
      <c r="B209" s="48">
        <v>206</v>
      </c>
      <c r="C209" s="48">
        <f>'Gap Validation'!K208</f>
        <v>0</v>
      </c>
      <c r="D209" s="48">
        <f>'Gap Validation'!L208</f>
        <v>0</v>
      </c>
      <c r="E209" s="48">
        <f>'Gap Validation'!O208</f>
        <v>0</v>
      </c>
      <c r="F209" s="48">
        <f>'Gap Validation'!P208</f>
        <v>0</v>
      </c>
      <c r="G209" s="48">
        <f>'Gap Validation'!Q208</f>
        <v>0</v>
      </c>
      <c r="H209" s="48">
        <f>'Gap Validation'!R208</f>
        <v>0</v>
      </c>
      <c r="I209" s="48">
        <f>'Gap Validation'!S208</f>
        <v>0</v>
      </c>
      <c r="J209" s="48">
        <f>'Gap Validation'!T208</f>
        <v>0</v>
      </c>
      <c r="K209" s="48">
        <f>'Gap Validation'!U208</f>
        <v>0</v>
      </c>
      <c r="L209" s="48">
        <f>'Gap Validation'!V208</f>
        <v>0</v>
      </c>
      <c r="M209" s="48">
        <f>'Gap Validation'!W208</f>
        <v>0</v>
      </c>
      <c r="N209" s="48">
        <f>'Gap Validation'!X208</f>
        <v>0</v>
      </c>
      <c r="O209" s="48">
        <f>'Gap Validation'!Y208</f>
        <v>0</v>
      </c>
      <c r="P209" s="48">
        <f>'Gap Validation'!Z208</f>
        <v>0</v>
      </c>
      <c r="Q209" s="48">
        <f>'Gap Validation'!AA208</f>
        <v>0</v>
      </c>
      <c r="R209" s="48">
        <f>'Gap Validation'!AB208</f>
        <v>0</v>
      </c>
      <c r="S209" s="48">
        <f>'Gap Validation'!AC208</f>
        <v>0</v>
      </c>
      <c r="T209" s="48">
        <f>'Gap Validation'!AD208</f>
        <v>0</v>
      </c>
      <c r="U209" s="48">
        <f>'Gap Validation'!AE208</f>
        <v>0</v>
      </c>
      <c r="V209" s="48">
        <f>'Gap Validation'!AF208</f>
        <v>0</v>
      </c>
      <c r="W209" s="48">
        <f>'Gap Validation'!AG208</f>
        <v>0</v>
      </c>
      <c r="X209" s="48">
        <f>'Gap Validation'!AH208</f>
        <v>0</v>
      </c>
      <c r="Y209" s="48">
        <f>'Gap Validation'!AI208</f>
        <v>0</v>
      </c>
      <c r="Z209" s="48">
        <f>'Gap Validation'!AJ208</f>
        <v>0</v>
      </c>
      <c r="AA209" s="48">
        <f>'Gap Validation'!AK208</f>
        <v>0</v>
      </c>
    </row>
    <row r="210" spans="2:27" x14ac:dyDescent="0.25">
      <c r="B210" s="48">
        <v>207</v>
      </c>
      <c r="C210" s="48">
        <f>'Gap Validation'!K209</f>
        <v>0</v>
      </c>
      <c r="D210" s="48">
        <f>'Gap Validation'!L209</f>
        <v>0</v>
      </c>
      <c r="E210" s="48">
        <f>'Gap Validation'!O209</f>
        <v>0</v>
      </c>
      <c r="F210" s="48">
        <f>'Gap Validation'!P209</f>
        <v>0</v>
      </c>
      <c r="G210" s="48">
        <f>'Gap Validation'!Q209</f>
        <v>0</v>
      </c>
      <c r="H210" s="48">
        <f>'Gap Validation'!R209</f>
        <v>0</v>
      </c>
      <c r="I210" s="48">
        <f>'Gap Validation'!S209</f>
        <v>0</v>
      </c>
      <c r="J210" s="48">
        <f>'Gap Validation'!T209</f>
        <v>0</v>
      </c>
      <c r="K210" s="48">
        <f>'Gap Validation'!U209</f>
        <v>0</v>
      </c>
      <c r="L210" s="48">
        <f>'Gap Validation'!V209</f>
        <v>0</v>
      </c>
      <c r="M210" s="48">
        <f>'Gap Validation'!W209</f>
        <v>0</v>
      </c>
      <c r="N210" s="48">
        <f>'Gap Validation'!X209</f>
        <v>0</v>
      </c>
      <c r="O210" s="48">
        <f>'Gap Validation'!Y209</f>
        <v>0</v>
      </c>
      <c r="P210" s="48">
        <f>'Gap Validation'!Z209</f>
        <v>0</v>
      </c>
      <c r="Q210" s="48">
        <f>'Gap Validation'!AA209</f>
        <v>0</v>
      </c>
      <c r="R210" s="48">
        <f>'Gap Validation'!AB209</f>
        <v>0</v>
      </c>
      <c r="S210" s="48">
        <f>'Gap Validation'!AC209</f>
        <v>0</v>
      </c>
      <c r="T210" s="48">
        <f>'Gap Validation'!AD209</f>
        <v>0</v>
      </c>
      <c r="U210" s="48">
        <f>'Gap Validation'!AE209</f>
        <v>0</v>
      </c>
      <c r="V210" s="48">
        <f>'Gap Validation'!AF209</f>
        <v>0</v>
      </c>
      <c r="W210" s="48">
        <f>'Gap Validation'!AG209</f>
        <v>0</v>
      </c>
      <c r="X210" s="48">
        <f>'Gap Validation'!AH209</f>
        <v>0</v>
      </c>
      <c r="Y210" s="48">
        <f>'Gap Validation'!AI209</f>
        <v>0</v>
      </c>
      <c r="Z210" s="48">
        <f>'Gap Validation'!AJ209</f>
        <v>0</v>
      </c>
      <c r="AA210" s="48">
        <f>'Gap Validation'!AK209</f>
        <v>0</v>
      </c>
    </row>
    <row r="211" spans="2:27" x14ac:dyDescent="0.25">
      <c r="B211" s="48">
        <v>208</v>
      </c>
      <c r="C211" s="48">
        <f>'Gap Validation'!K210</f>
        <v>0</v>
      </c>
      <c r="D211" s="48">
        <f>'Gap Validation'!L210</f>
        <v>0</v>
      </c>
      <c r="E211" s="48">
        <f>'Gap Validation'!O210</f>
        <v>0</v>
      </c>
      <c r="F211" s="48">
        <f>'Gap Validation'!P210</f>
        <v>0</v>
      </c>
      <c r="G211" s="48">
        <f>'Gap Validation'!Q210</f>
        <v>0</v>
      </c>
      <c r="H211" s="48">
        <f>'Gap Validation'!R210</f>
        <v>0</v>
      </c>
      <c r="I211" s="48">
        <f>'Gap Validation'!S210</f>
        <v>0</v>
      </c>
      <c r="J211" s="48">
        <f>'Gap Validation'!T210</f>
        <v>0</v>
      </c>
      <c r="K211" s="48">
        <f>'Gap Validation'!U210</f>
        <v>0</v>
      </c>
      <c r="L211" s="48">
        <f>'Gap Validation'!V210</f>
        <v>0</v>
      </c>
      <c r="M211" s="48">
        <f>'Gap Validation'!W210</f>
        <v>0</v>
      </c>
      <c r="N211" s="48">
        <f>'Gap Validation'!X210</f>
        <v>0</v>
      </c>
      <c r="O211" s="48">
        <f>'Gap Validation'!Y210</f>
        <v>0</v>
      </c>
      <c r="P211" s="48">
        <f>'Gap Validation'!Z210</f>
        <v>0</v>
      </c>
      <c r="Q211" s="48">
        <f>'Gap Validation'!AA210</f>
        <v>0</v>
      </c>
      <c r="R211" s="48">
        <f>'Gap Validation'!AB210</f>
        <v>0</v>
      </c>
      <c r="S211" s="48">
        <f>'Gap Validation'!AC210</f>
        <v>0</v>
      </c>
      <c r="T211" s="48">
        <f>'Gap Validation'!AD210</f>
        <v>0</v>
      </c>
      <c r="U211" s="48">
        <f>'Gap Validation'!AE210</f>
        <v>0</v>
      </c>
      <c r="V211" s="48">
        <f>'Gap Validation'!AF210</f>
        <v>0</v>
      </c>
      <c r="W211" s="48">
        <f>'Gap Validation'!AG210</f>
        <v>0</v>
      </c>
      <c r="X211" s="48">
        <f>'Gap Validation'!AH210</f>
        <v>0</v>
      </c>
      <c r="Y211" s="48">
        <f>'Gap Validation'!AI210</f>
        <v>0</v>
      </c>
      <c r="Z211" s="48">
        <f>'Gap Validation'!AJ210</f>
        <v>0</v>
      </c>
      <c r="AA211" s="48">
        <f>'Gap Validation'!AK210</f>
        <v>0</v>
      </c>
    </row>
    <row r="212" spans="2:27" x14ac:dyDescent="0.25">
      <c r="B212" s="48">
        <v>209</v>
      </c>
      <c r="C212" s="48">
        <f>'Gap Validation'!K211</f>
        <v>0</v>
      </c>
      <c r="D212" s="48">
        <f>'Gap Validation'!L211</f>
        <v>0</v>
      </c>
      <c r="E212" s="48">
        <f>'Gap Validation'!O211</f>
        <v>0</v>
      </c>
      <c r="F212" s="48">
        <f>'Gap Validation'!P211</f>
        <v>0</v>
      </c>
      <c r="G212" s="48">
        <f>'Gap Validation'!Q211</f>
        <v>0</v>
      </c>
      <c r="H212" s="48">
        <f>'Gap Validation'!R211</f>
        <v>0</v>
      </c>
      <c r="I212" s="48">
        <f>'Gap Validation'!S211</f>
        <v>0</v>
      </c>
      <c r="J212" s="48">
        <f>'Gap Validation'!T211</f>
        <v>0</v>
      </c>
      <c r="K212" s="48">
        <f>'Gap Validation'!U211</f>
        <v>0</v>
      </c>
      <c r="L212" s="48">
        <f>'Gap Validation'!V211</f>
        <v>0</v>
      </c>
      <c r="M212" s="48">
        <f>'Gap Validation'!W211</f>
        <v>0</v>
      </c>
      <c r="N212" s="48">
        <f>'Gap Validation'!X211</f>
        <v>0</v>
      </c>
      <c r="O212" s="48">
        <f>'Gap Validation'!Y211</f>
        <v>0</v>
      </c>
      <c r="P212" s="48">
        <f>'Gap Validation'!Z211</f>
        <v>0</v>
      </c>
      <c r="Q212" s="48">
        <f>'Gap Validation'!AA211</f>
        <v>0</v>
      </c>
      <c r="R212" s="48">
        <f>'Gap Validation'!AB211</f>
        <v>0</v>
      </c>
      <c r="S212" s="48">
        <f>'Gap Validation'!AC211</f>
        <v>0</v>
      </c>
      <c r="T212" s="48">
        <f>'Gap Validation'!AD211</f>
        <v>0</v>
      </c>
      <c r="U212" s="48">
        <f>'Gap Validation'!AE211</f>
        <v>0</v>
      </c>
      <c r="V212" s="48">
        <f>'Gap Validation'!AF211</f>
        <v>0</v>
      </c>
      <c r="W212" s="48">
        <f>'Gap Validation'!AG211</f>
        <v>0</v>
      </c>
      <c r="X212" s="48">
        <f>'Gap Validation'!AH211</f>
        <v>0</v>
      </c>
      <c r="Y212" s="48">
        <f>'Gap Validation'!AI211</f>
        <v>0</v>
      </c>
      <c r="Z212" s="48">
        <f>'Gap Validation'!AJ211</f>
        <v>0</v>
      </c>
      <c r="AA212" s="48">
        <f>'Gap Validation'!AK211</f>
        <v>0</v>
      </c>
    </row>
    <row r="213" spans="2:27" x14ac:dyDescent="0.25">
      <c r="B213" s="48">
        <v>210</v>
      </c>
      <c r="C213" s="48">
        <f>'Gap Validation'!K212</f>
        <v>0</v>
      </c>
      <c r="D213" s="48">
        <f>'Gap Validation'!L212</f>
        <v>0</v>
      </c>
      <c r="E213" s="48">
        <f>'Gap Validation'!O212</f>
        <v>0</v>
      </c>
      <c r="F213" s="48">
        <f>'Gap Validation'!P212</f>
        <v>0</v>
      </c>
      <c r="G213" s="48">
        <f>'Gap Validation'!Q212</f>
        <v>0</v>
      </c>
      <c r="H213" s="48">
        <f>'Gap Validation'!R212</f>
        <v>0</v>
      </c>
      <c r="I213" s="48">
        <f>'Gap Validation'!S212</f>
        <v>0</v>
      </c>
      <c r="J213" s="48">
        <f>'Gap Validation'!T212</f>
        <v>0</v>
      </c>
      <c r="K213" s="48">
        <f>'Gap Validation'!U212</f>
        <v>0</v>
      </c>
      <c r="L213" s="48">
        <f>'Gap Validation'!V212</f>
        <v>0</v>
      </c>
      <c r="M213" s="48">
        <f>'Gap Validation'!W212</f>
        <v>0</v>
      </c>
      <c r="N213" s="48">
        <f>'Gap Validation'!X212</f>
        <v>0</v>
      </c>
      <c r="O213" s="48">
        <f>'Gap Validation'!Y212</f>
        <v>0</v>
      </c>
      <c r="P213" s="48">
        <f>'Gap Validation'!Z212</f>
        <v>0</v>
      </c>
      <c r="Q213" s="48">
        <f>'Gap Validation'!AA212</f>
        <v>0</v>
      </c>
      <c r="R213" s="48">
        <f>'Gap Validation'!AB212</f>
        <v>0</v>
      </c>
      <c r="S213" s="48">
        <f>'Gap Validation'!AC212</f>
        <v>0</v>
      </c>
      <c r="T213" s="48">
        <f>'Gap Validation'!AD212</f>
        <v>0</v>
      </c>
      <c r="U213" s="48">
        <f>'Gap Validation'!AE212</f>
        <v>0</v>
      </c>
      <c r="V213" s="48">
        <f>'Gap Validation'!AF212</f>
        <v>0</v>
      </c>
      <c r="W213" s="48">
        <f>'Gap Validation'!AG212</f>
        <v>0</v>
      </c>
      <c r="X213" s="48">
        <f>'Gap Validation'!AH212</f>
        <v>0</v>
      </c>
      <c r="Y213" s="48">
        <f>'Gap Validation'!AI212</f>
        <v>0</v>
      </c>
      <c r="Z213" s="48">
        <f>'Gap Validation'!AJ212</f>
        <v>0</v>
      </c>
      <c r="AA213" s="48">
        <f>'Gap Validation'!AK212</f>
        <v>0</v>
      </c>
    </row>
    <row r="214" spans="2:27" x14ac:dyDescent="0.25">
      <c r="B214" s="48">
        <v>211</v>
      </c>
      <c r="C214" s="48">
        <f>'Gap Validation'!K213</f>
        <v>0</v>
      </c>
      <c r="D214" s="48">
        <f>'Gap Validation'!L213</f>
        <v>0</v>
      </c>
      <c r="E214" s="48">
        <f>'Gap Validation'!O213</f>
        <v>0</v>
      </c>
      <c r="F214" s="48">
        <f>'Gap Validation'!P213</f>
        <v>0</v>
      </c>
      <c r="G214" s="48">
        <f>'Gap Validation'!Q213</f>
        <v>0</v>
      </c>
      <c r="H214" s="48">
        <f>'Gap Validation'!R213</f>
        <v>0</v>
      </c>
      <c r="I214" s="48">
        <f>'Gap Validation'!S213</f>
        <v>0</v>
      </c>
      <c r="J214" s="48">
        <f>'Gap Validation'!T213</f>
        <v>0</v>
      </c>
      <c r="K214" s="48">
        <f>'Gap Validation'!U213</f>
        <v>0</v>
      </c>
      <c r="L214" s="48">
        <f>'Gap Validation'!V213</f>
        <v>0</v>
      </c>
      <c r="M214" s="48">
        <f>'Gap Validation'!W213</f>
        <v>0</v>
      </c>
      <c r="N214" s="48">
        <f>'Gap Validation'!X213</f>
        <v>0</v>
      </c>
      <c r="O214" s="48">
        <f>'Gap Validation'!Y213</f>
        <v>0</v>
      </c>
      <c r="P214" s="48">
        <f>'Gap Validation'!Z213</f>
        <v>0</v>
      </c>
      <c r="Q214" s="48">
        <f>'Gap Validation'!AA213</f>
        <v>0</v>
      </c>
      <c r="R214" s="48">
        <f>'Gap Validation'!AB213</f>
        <v>0</v>
      </c>
      <c r="S214" s="48">
        <f>'Gap Validation'!AC213</f>
        <v>0</v>
      </c>
      <c r="T214" s="48">
        <f>'Gap Validation'!AD213</f>
        <v>0</v>
      </c>
      <c r="U214" s="48">
        <f>'Gap Validation'!AE213</f>
        <v>0</v>
      </c>
      <c r="V214" s="48">
        <f>'Gap Validation'!AF213</f>
        <v>0</v>
      </c>
      <c r="W214" s="48">
        <f>'Gap Validation'!AG213</f>
        <v>0</v>
      </c>
      <c r="X214" s="48">
        <f>'Gap Validation'!AH213</f>
        <v>0</v>
      </c>
      <c r="Y214" s="48">
        <f>'Gap Validation'!AI213</f>
        <v>0</v>
      </c>
      <c r="Z214" s="48">
        <f>'Gap Validation'!AJ213</f>
        <v>0</v>
      </c>
      <c r="AA214" s="48">
        <f>'Gap Validation'!AK213</f>
        <v>0</v>
      </c>
    </row>
    <row r="215" spans="2:27" x14ac:dyDescent="0.25">
      <c r="B215" s="48">
        <v>212</v>
      </c>
      <c r="C215" s="48">
        <f>'Gap Validation'!K214</f>
        <v>0</v>
      </c>
      <c r="D215" s="48">
        <f>'Gap Validation'!L214</f>
        <v>0</v>
      </c>
      <c r="E215" s="48">
        <f>'Gap Validation'!O214</f>
        <v>0</v>
      </c>
      <c r="F215" s="48">
        <f>'Gap Validation'!P214</f>
        <v>0</v>
      </c>
      <c r="G215" s="48">
        <f>'Gap Validation'!Q214</f>
        <v>0</v>
      </c>
      <c r="H215" s="48">
        <f>'Gap Validation'!R214</f>
        <v>0</v>
      </c>
      <c r="I215" s="48">
        <f>'Gap Validation'!S214</f>
        <v>0</v>
      </c>
      <c r="J215" s="48">
        <f>'Gap Validation'!T214</f>
        <v>0</v>
      </c>
      <c r="K215" s="48">
        <f>'Gap Validation'!U214</f>
        <v>0</v>
      </c>
      <c r="L215" s="48">
        <f>'Gap Validation'!V214</f>
        <v>0</v>
      </c>
      <c r="M215" s="48">
        <f>'Gap Validation'!W214</f>
        <v>0</v>
      </c>
      <c r="N215" s="48">
        <f>'Gap Validation'!X214</f>
        <v>0</v>
      </c>
      <c r="O215" s="48">
        <f>'Gap Validation'!Y214</f>
        <v>0</v>
      </c>
      <c r="P215" s="48">
        <f>'Gap Validation'!Z214</f>
        <v>0</v>
      </c>
      <c r="Q215" s="48">
        <f>'Gap Validation'!AA214</f>
        <v>0</v>
      </c>
      <c r="R215" s="48">
        <f>'Gap Validation'!AB214</f>
        <v>0</v>
      </c>
      <c r="S215" s="48">
        <f>'Gap Validation'!AC214</f>
        <v>0</v>
      </c>
      <c r="T215" s="48">
        <f>'Gap Validation'!AD214</f>
        <v>0</v>
      </c>
      <c r="U215" s="48">
        <f>'Gap Validation'!AE214</f>
        <v>0</v>
      </c>
      <c r="V215" s="48">
        <f>'Gap Validation'!AF214</f>
        <v>0</v>
      </c>
      <c r="W215" s="48">
        <f>'Gap Validation'!AG214</f>
        <v>0</v>
      </c>
      <c r="X215" s="48">
        <f>'Gap Validation'!AH214</f>
        <v>0</v>
      </c>
      <c r="Y215" s="48">
        <f>'Gap Validation'!AI214</f>
        <v>0</v>
      </c>
      <c r="Z215" s="48">
        <f>'Gap Validation'!AJ214</f>
        <v>0</v>
      </c>
      <c r="AA215" s="48">
        <f>'Gap Validation'!AK214</f>
        <v>0</v>
      </c>
    </row>
    <row r="216" spans="2:27" x14ac:dyDescent="0.25">
      <c r="B216" s="48">
        <v>213</v>
      </c>
      <c r="C216" s="48">
        <f>'Gap Validation'!K215</f>
        <v>0</v>
      </c>
      <c r="D216" s="48">
        <f>'Gap Validation'!L215</f>
        <v>0</v>
      </c>
      <c r="E216" s="48">
        <f>'Gap Validation'!O215</f>
        <v>0</v>
      </c>
      <c r="F216" s="48">
        <f>'Gap Validation'!P215</f>
        <v>0</v>
      </c>
      <c r="G216" s="48">
        <f>'Gap Validation'!Q215</f>
        <v>0</v>
      </c>
      <c r="H216" s="48">
        <f>'Gap Validation'!R215</f>
        <v>0</v>
      </c>
      <c r="I216" s="48">
        <f>'Gap Validation'!S215</f>
        <v>0</v>
      </c>
      <c r="J216" s="48">
        <f>'Gap Validation'!T215</f>
        <v>0</v>
      </c>
      <c r="K216" s="48">
        <f>'Gap Validation'!U215</f>
        <v>0</v>
      </c>
      <c r="L216" s="48">
        <f>'Gap Validation'!V215</f>
        <v>0</v>
      </c>
      <c r="M216" s="48">
        <f>'Gap Validation'!W215</f>
        <v>0</v>
      </c>
      <c r="N216" s="48">
        <f>'Gap Validation'!X215</f>
        <v>0</v>
      </c>
      <c r="O216" s="48">
        <f>'Gap Validation'!Y215</f>
        <v>0</v>
      </c>
      <c r="P216" s="48">
        <f>'Gap Validation'!Z215</f>
        <v>0</v>
      </c>
      <c r="Q216" s="48">
        <f>'Gap Validation'!AA215</f>
        <v>0</v>
      </c>
      <c r="R216" s="48">
        <f>'Gap Validation'!AB215</f>
        <v>0</v>
      </c>
      <c r="S216" s="48">
        <f>'Gap Validation'!AC215</f>
        <v>0</v>
      </c>
      <c r="T216" s="48">
        <f>'Gap Validation'!AD215</f>
        <v>0</v>
      </c>
      <c r="U216" s="48">
        <f>'Gap Validation'!AE215</f>
        <v>0</v>
      </c>
      <c r="V216" s="48">
        <f>'Gap Validation'!AF215</f>
        <v>0</v>
      </c>
      <c r="W216" s="48">
        <f>'Gap Validation'!AG215</f>
        <v>0</v>
      </c>
      <c r="X216" s="48">
        <f>'Gap Validation'!AH215</f>
        <v>0</v>
      </c>
      <c r="Y216" s="48">
        <f>'Gap Validation'!AI215</f>
        <v>0</v>
      </c>
      <c r="Z216" s="48">
        <f>'Gap Validation'!AJ215</f>
        <v>0</v>
      </c>
      <c r="AA216" s="48">
        <f>'Gap Validation'!AK215</f>
        <v>0</v>
      </c>
    </row>
    <row r="217" spans="2:27" x14ac:dyDescent="0.25">
      <c r="B217" s="48">
        <v>214</v>
      </c>
      <c r="C217" s="48">
        <f>'Gap Validation'!K216</f>
        <v>0</v>
      </c>
      <c r="D217" s="48">
        <f>'Gap Validation'!L216</f>
        <v>0</v>
      </c>
      <c r="E217" s="48">
        <f>'Gap Validation'!O216</f>
        <v>0</v>
      </c>
      <c r="F217" s="48">
        <f>'Gap Validation'!P216</f>
        <v>0</v>
      </c>
      <c r="G217" s="48">
        <f>'Gap Validation'!Q216</f>
        <v>0</v>
      </c>
      <c r="H217" s="48">
        <f>'Gap Validation'!R216</f>
        <v>0</v>
      </c>
      <c r="I217" s="48">
        <f>'Gap Validation'!S216</f>
        <v>0</v>
      </c>
      <c r="J217" s="48">
        <f>'Gap Validation'!T216</f>
        <v>0</v>
      </c>
      <c r="K217" s="48">
        <f>'Gap Validation'!U216</f>
        <v>0</v>
      </c>
      <c r="L217" s="48">
        <f>'Gap Validation'!V216</f>
        <v>0</v>
      </c>
      <c r="M217" s="48">
        <f>'Gap Validation'!W216</f>
        <v>0</v>
      </c>
      <c r="N217" s="48">
        <f>'Gap Validation'!X216</f>
        <v>0</v>
      </c>
      <c r="O217" s="48">
        <f>'Gap Validation'!Y216</f>
        <v>0</v>
      </c>
      <c r="P217" s="48">
        <f>'Gap Validation'!Z216</f>
        <v>0</v>
      </c>
      <c r="Q217" s="48">
        <f>'Gap Validation'!AA216</f>
        <v>0</v>
      </c>
      <c r="R217" s="48">
        <f>'Gap Validation'!AB216</f>
        <v>0</v>
      </c>
      <c r="S217" s="48">
        <f>'Gap Validation'!AC216</f>
        <v>0</v>
      </c>
      <c r="T217" s="48">
        <f>'Gap Validation'!AD216</f>
        <v>0</v>
      </c>
      <c r="U217" s="48">
        <f>'Gap Validation'!AE216</f>
        <v>0</v>
      </c>
      <c r="V217" s="48">
        <f>'Gap Validation'!AF216</f>
        <v>0</v>
      </c>
      <c r="W217" s="48">
        <f>'Gap Validation'!AG216</f>
        <v>0</v>
      </c>
      <c r="X217" s="48">
        <f>'Gap Validation'!AH216</f>
        <v>0</v>
      </c>
      <c r="Y217" s="48">
        <f>'Gap Validation'!AI216</f>
        <v>0</v>
      </c>
      <c r="Z217" s="48">
        <f>'Gap Validation'!AJ216</f>
        <v>0</v>
      </c>
      <c r="AA217" s="48">
        <f>'Gap Validation'!AK216</f>
        <v>0</v>
      </c>
    </row>
    <row r="218" spans="2:27" x14ac:dyDescent="0.25">
      <c r="B218" s="48">
        <v>215</v>
      </c>
      <c r="C218" s="48">
        <f>'Gap Validation'!K217</f>
        <v>0</v>
      </c>
      <c r="D218" s="48">
        <f>'Gap Validation'!L217</f>
        <v>0</v>
      </c>
      <c r="E218" s="48">
        <f>'Gap Validation'!O217</f>
        <v>0</v>
      </c>
      <c r="F218" s="48">
        <f>'Gap Validation'!P217</f>
        <v>0</v>
      </c>
      <c r="G218" s="48">
        <f>'Gap Validation'!Q217</f>
        <v>0</v>
      </c>
      <c r="H218" s="48">
        <f>'Gap Validation'!R217</f>
        <v>0</v>
      </c>
      <c r="I218" s="48">
        <f>'Gap Validation'!S217</f>
        <v>0</v>
      </c>
      <c r="J218" s="48">
        <f>'Gap Validation'!T217</f>
        <v>0</v>
      </c>
      <c r="K218" s="48">
        <f>'Gap Validation'!U217</f>
        <v>0</v>
      </c>
      <c r="L218" s="48">
        <f>'Gap Validation'!V217</f>
        <v>0</v>
      </c>
      <c r="M218" s="48">
        <f>'Gap Validation'!W217</f>
        <v>0</v>
      </c>
      <c r="N218" s="48">
        <f>'Gap Validation'!X217</f>
        <v>0</v>
      </c>
      <c r="O218" s="48">
        <f>'Gap Validation'!Y217</f>
        <v>0</v>
      </c>
      <c r="P218" s="48">
        <f>'Gap Validation'!Z217</f>
        <v>0</v>
      </c>
      <c r="Q218" s="48">
        <f>'Gap Validation'!AA217</f>
        <v>0</v>
      </c>
      <c r="R218" s="48">
        <f>'Gap Validation'!AB217</f>
        <v>0</v>
      </c>
      <c r="S218" s="48">
        <f>'Gap Validation'!AC217</f>
        <v>0</v>
      </c>
      <c r="T218" s="48">
        <f>'Gap Validation'!AD217</f>
        <v>0</v>
      </c>
      <c r="U218" s="48">
        <f>'Gap Validation'!AE217</f>
        <v>0</v>
      </c>
      <c r="V218" s="48">
        <f>'Gap Validation'!AF217</f>
        <v>0</v>
      </c>
      <c r="W218" s="48">
        <f>'Gap Validation'!AG217</f>
        <v>0</v>
      </c>
      <c r="X218" s="48">
        <f>'Gap Validation'!AH217</f>
        <v>0</v>
      </c>
      <c r="Y218" s="48">
        <f>'Gap Validation'!AI217</f>
        <v>0</v>
      </c>
      <c r="Z218" s="48">
        <f>'Gap Validation'!AJ217</f>
        <v>0</v>
      </c>
      <c r="AA218" s="48">
        <f>'Gap Validation'!AK217</f>
        <v>0</v>
      </c>
    </row>
    <row r="219" spans="2:27" x14ac:dyDescent="0.25">
      <c r="B219" s="48">
        <v>216</v>
      </c>
      <c r="C219" s="48">
        <f>'Gap Validation'!K218</f>
        <v>0</v>
      </c>
      <c r="D219" s="48">
        <f>'Gap Validation'!L218</f>
        <v>0</v>
      </c>
      <c r="E219" s="48">
        <f>'Gap Validation'!O218</f>
        <v>0</v>
      </c>
      <c r="F219" s="48">
        <f>'Gap Validation'!P218</f>
        <v>0</v>
      </c>
      <c r="G219" s="48">
        <f>'Gap Validation'!Q218</f>
        <v>0</v>
      </c>
      <c r="H219" s="48">
        <f>'Gap Validation'!R218</f>
        <v>0</v>
      </c>
      <c r="I219" s="48">
        <f>'Gap Validation'!S218</f>
        <v>0</v>
      </c>
      <c r="J219" s="48">
        <f>'Gap Validation'!T218</f>
        <v>0</v>
      </c>
      <c r="K219" s="48">
        <f>'Gap Validation'!U218</f>
        <v>0</v>
      </c>
      <c r="L219" s="48">
        <f>'Gap Validation'!V218</f>
        <v>0</v>
      </c>
      <c r="M219" s="48">
        <f>'Gap Validation'!W218</f>
        <v>0</v>
      </c>
      <c r="N219" s="48">
        <f>'Gap Validation'!X218</f>
        <v>0</v>
      </c>
      <c r="O219" s="48">
        <f>'Gap Validation'!Y218</f>
        <v>0</v>
      </c>
      <c r="P219" s="48">
        <f>'Gap Validation'!Z218</f>
        <v>0</v>
      </c>
      <c r="Q219" s="48">
        <f>'Gap Validation'!AA218</f>
        <v>0</v>
      </c>
      <c r="R219" s="48">
        <f>'Gap Validation'!AB218</f>
        <v>0</v>
      </c>
      <c r="S219" s="48">
        <f>'Gap Validation'!AC218</f>
        <v>0</v>
      </c>
      <c r="T219" s="48">
        <f>'Gap Validation'!AD218</f>
        <v>0</v>
      </c>
      <c r="U219" s="48">
        <f>'Gap Validation'!AE218</f>
        <v>0</v>
      </c>
      <c r="V219" s="48">
        <f>'Gap Validation'!AF218</f>
        <v>0</v>
      </c>
      <c r="W219" s="48">
        <f>'Gap Validation'!AG218</f>
        <v>0</v>
      </c>
      <c r="X219" s="48">
        <f>'Gap Validation'!AH218</f>
        <v>0</v>
      </c>
      <c r="Y219" s="48">
        <f>'Gap Validation'!AI218</f>
        <v>0</v>
      </c>
      <c r="Z219" s="48">
        <f>'Gap Validation'!AJ218</f>
        <v>0</v>
      </c>
      <c r="AA219" s="48">
        <f>'Gap Validation'!AK218</f>
        <v>0</v>
      </c>
    </row>
    <row r="220" spans="2:27" x14ac:dyDescent="0.25">
      <c r="B220" s="48">
        <v>217</v>
      </c>
      <c r="C220" s="48">
        <f>'Gap Validation'!K219</f>
        <v>0</v>
      </c>
      <c r="D220" s="48">
        <f>'Gap Validation'!L219</f>
        <v>0</v>
      </c>
      <c r="E220" s="48">
        <f>'Gap Validation'!O219</f>
        <v>0</v>
      </c>
      <c r="F220" s="48">
        <f>'Gap Validation'!P219</f>
        <v>0</v>
      </c>
      <c r="G220" s="48">
        <f>'Gap Validation'!Q219</f>
        <v>0</v>
      </c>
      <c r="H220" s="48">
        <f>'Gap Validation'!R219</f>
        <v>0</v>
      </c>
      <c r="I220" s="48">
        <f>'Gap Validation'!S219</f>
        <v>0</v>
      </c>
      <c r="J220" s="48">
        <f>'Gap Validation'!T219</f>
        <v>0</v>
      </c>
      <c r="K220" s="48">
        <f>'Gap Validation'!U219</f>
        <v>0</v>
      </c>
      <c r="L220" s="48">
        <f>'Gap Validation'!V219</f>
        <v>0</v>
      </c>
      <c r="M220" s="48">
        <f>'Gap Validation'!W219</f>
        <v>0</v>
      </c>
      <c r="N220" s="48">
        <f>'Gap Validation'!X219</f>
        <v>0</v>
      </c>
      <c r="O220" s="48">
        <f>'Gap Validation'!Y219</f>
        <v>0</v>
      </c>
      <c r="P220" s="48">
        <f>'Gap Validation'!Z219</f>
        <v>0</v>
      </c>
      <c r="Q220" s="48">
        <f>'Gap Validation'!AA219</f>
        <v>0</v>
      </c>
      <c r="R220" s="48">
        <f>'Gap Validation'!AB219</f>
        <v>0</v>
      </c>
      <c r="S220" s="48">
        <f>'Gap Validation'!AC219</f>
        <v>0</v>
      </c>
      <c r="T220" s="48">
        <f>'Gap Validation'!AD219</f>
        <v>0</v>
      </c>
      <c r="U220" s="48">
        <f>'Gap Validation'!AE219</f>
        <v>0</v>
      </c>
      <c r="V220" s="48">
        <f>'Gap Validation'!AF219</f>
        <v>0</v>
      </c>
      <c r="W220" s="48">
        <f>'Gap Validation'!AG219</f>
        <v>0</v>
      </c>
      <c r="X220" s="48">
        <f>'Gap Validation'!AH219</f>
        <v>0</v>
      </c>
      <c r="Y220" s="48">
        <f>'Gap Validation'!AI219</f>
        <v>0</v>
      </c>
      <c r="Z220" s="48">
        <f>'Gap Validation'!AJ219</f>
        <v>0</v>
      </c>
      <c r="AA220" s="48">
        <f>'Gap Validation'!AK219</f>
        <v>0</v>
      </c>
    </row>
    <row r="221" spans="2:27" x14ac:dyDescent="0.25">
      <c r="B221" s="48">
        <v>218</v>
      </c>
      <c r="C221" s="48">
        <f>'Gap Validation'!K220</f>
        <v>0</v>
      </c>
      <c r="D221" s="48">
        <f>'Gap Validation'!L220</f>
        <v>0</v>
      </c>
      <c r="E221" s="48">
        <f>'Gap Validation'!O220</f>
        <v>0</v>
      </c>
      <c r="F221" s="48">
        <f>'Gap Validation'!P220</f>
        <v>0</v>
      </c>
      <c r="G221" s="48">
        <f>'Gap Validation'!Q220</f>
        <v>0</v>
      </c>
      <c r="H221" s="48">
        <f>'Gap Validation'!R220</f>
        <v>0</v>
      </c>
      <c r="I221" s="48">
        <f>'Gap Validation'!S220</f>
        <v>0</v>
      </c>
      <c r="J221" s="48">
        <f>'Gap Validation'!T220</f>
        <v>0</v>
      </c>
      <c r="K221" s="48">
        <f>'Gap Validation'!U220</f>
        <v>0</v>
      </c>
      <c r="L221" s="48">
        <f>'Gap Validation'!V220</f>
        <v>0</v>
      </c>
      <c r="M221" s="48">
        <f>'Gap Validation'!W220</f>
        <v>0</v>
      </c>
      <c r="N221" s="48">
        <f>'Gap Validation'!X220</f>
        <v>0</v>
      </c>
      <c r="O221" s="48">
        <f>'Gap Validation'!Y220</f>
        <v>0</v>
      </c>
      <c r="P221" s="48">
        <f>'Gap Validation'!Z220</f>
        <v>0</v>
      </c>
      <c r="Q221" s="48">
        <f>'Gap Validation'!AA220</f>
        <v>0</v>
      </c>
      <c r="R221" s="48">
        <f>'Gap Validation'!AB220</f>
        <v>0</v>
      </c>
      <c r="S221" s="48">
        <f>'Gap Validation'!AC220</f>
        <v>0</v>
      </c>
      <c r="T221" s="48">
        <f>'Gap Validation'!AD220</f>
        <v>0</v>
      </c>
      <c r="U221" s="48">
        <f>'Gap Validation'!AE220</f>
        <v>0</v>
      </c>
      <c r="V221" s="48">
        <f>'Gap Validation'!AF220</f>
        <v>0</v>
      </c>
      <c r="W221" s="48">
        <f>'Gap Validation'!AG220</f>
        <v>0</v>
      </c>
      <c r="X221" s="48">
        <f>'Gap Validation'!AH220</f>
        <v>0</v>
      </c>
      <c r="Y221" s="48">
        <f>'Gap Validation'!AI220</f>
        <v>0</v>
      </c>
      <c r="Z221" s="48">
        <f>'Gap Validation'!AJ220</f>
        <v>0</v>
      </c>
      <c r="AA221" s="48">
        <f>'Gap Validation'!AK220</f>
        <v>0</v>
      </c>
    </row>
    <row r="222" spans="2:27" x14ac:dyDescent="0.25">
      <c r="B222" s="48">
        <v>219</v>
      </c>
      <c r="C222" s="48">
        <f>'Gap Validation'!K221</f>
        <v>0</v>
      </c>
      <c r="D222" s="48">
        <f>'Gap Validation'!L221</f>
        <v>0</v>
      </c>
      <c r="E222" s="48">
        <f>'Gap Validation'!O221</f>
        <v>0</v>
      </c>
      <c r="F222" s="48">
        <f>'Gap Validation'!P221</f>
        <v>0</v>
      </c>
      <c r="G222" s="48">
        <f>'Gap Validation'!Q221</f>
        <v>0</v>
      </c>
      <c r="H222" s="48">
        <f>'Gap Validation'!R221</f>
        <v>0</v>
      </c>
      <c r="I222" s="48">
        <f>'Gap Validation'!S221</f>
        <v>0</v>
      </c>
      <c r="J222" s="48">
        <f>'Gap Validation'!T221</f>
        <v>0</v>
      </c>
      <c r="K222" s="48">
        <f>'Gap Validation'!U221</f>
        <v>0</v>
      </c>
      <c r="L222" s="48">
        <f>'Gap Validation'!V221</f>
        <v>0</v>
      </c>
      <c r="M222" s="48">
        <f>'Gap Validation'!W221</f>
        <v>0</v>
      </c>
      <c r="N222" s="48">
        <f>'Gap Validation'!X221</f>
        <v>0</v>
      </c>
      <c r="O222" s="48">
        <f>'Gap Validation'!Y221</f>
        <v>0</v>
      </c>
      <c r="P222" s="48">
        <f>'Gap Validation'!Z221</f>
        <v>0</v>
      </c>
      <c r="Q222" s="48">
        <f>'Gap Validation'!AA221</f>
        <v>0</v>
      </c>
      <c r="R222" s="48">
        <f>'Gap Validation'!AB221</f>
        <v>0</v>
      </c>
      <c r="S222" s="48">
        <f>'Gap Validation'!AC221</f>
        <v>0</v>
      </c>
      <c r="T222" s="48">
        <f>'Gap Validation'!AD221</f>
        <v>0</v>
      </c>
      <c r="U222" s="48">
        <f>'Gap Validation'!AE221</f>
        <v>0</v>
      </c>
      <c r="V222" s="48">
        <f>'Gap Validation'!AF221</f>
        <v>0</v>
      </c>
      <c r="W222" s="48">
        <f>'Gap Validation'!AG221</f>
        <v>0</v>
      </c>
      <c r="X222" s="48">
        <f>'Gap Validation'!AH221</f>
        <v>0</v>
      </c>
      <c r="Y222" s="48">
        <f>'Gap Validation'!AI221</f>
        <v>0</v>
      </c>
      <c r="Z222" s="48">
        <f>'Gap Validation'!AJ221</f>
        <v>0</v>
      </c>
      <c r="AA222" s="48">
        <f>'Gap Validation'!AK221</f>
        <v>0</v>
      </c>
    </row>
    <row r="223" spans="2:27" x14ac:dyDescent="0.25">
      <c r="B223" s="48">
        <v>220</v>
      </c>
      <c r="C223" s="48">
        <f>'Gap Validation'!K222</f>
        <v>0</v>
      </c>
      <c r="D223" s="48">
        <f>'Gap Validation'!L222</f>
        <v>0</v>
      </c>
      <c r="E223" s="48">
        <f>'Gap Validation'!O222</f>
        <v>0</v>
      </c>
      <c r="F223" s="48">
        <f>'Gap Validation'!P222</f>
        <v>0</v>
      </c>
      <c r="G223" s="48">
        <f>'Gap Validation'!Q222</f>
        <v>0</v>
      </c>
      <c r="H223" s="48">
        <f>'Gap Validation'!R222</f>
        <v>0</v>
      </c>
      <c r="I223" s="48">
        <f>'Gap Validation'!S222</f>
        <v>0</v>
      </c>
      <c r="J223" s="48">
        <f>'Gap Validation'!T222</f>
        <v>0</v>
      </c>
      <c r="K223" s="48">
        <f>'Gap Validation'!U222</f>
        <v>0</v>
      </c>
      <c r="L223" s="48">
        <f>'Gap Validation'!V222</f>
        <v>0</v>
      </c>
      <c r="M223" s="48">
        <f>'Gap Validation'!W222</f>
        <v>0</v>
      </c>
      <c r="N223" s="48">
        <f>'Gap Validation'!X222</f>
        <v>0</v>
      </c>
      <c r="O223" s="48">
        <f>'Gap Validation'!Y222</f>
        <v>0</v>
      </c>
      <c r="P223" s="48">
        <f>'Gap Validation'!Z222</f>
        <v>0</v>
      </c>
      <c r="Q223" s="48">
        <f>'Gap Validation'!AA222</f>
        <v>0</v>
      </c>
      <c r="R223" s="48">
        <f>'Gap Validation'!AB222</f>
        <v>0</v>
      </c>
      <c r="S223" s="48">
        <f>'Gap Validation'!AC222</f>
        <v>0</v>
      </c>
      <c r="T223" s="48">
        <f>'Gap Validation'!AD222</f>
        <v>0</v>
      </c>
      <c r="U223" s="48">
        <f>'Gap Validation'!AE222</f>
        <v>0</v>
      </c>
      <c r="V223" s="48">
        <f>'Gap Validation'!AF222</f>
        <v>0</v>
      </c>
      <c r="W223" s="48">
        <f>'Gap Validation'!AG222</f>
        <v>0</v>
      </c>
      <c r="X223" s="48">
        <f>'Gap Validation'!AH222</f>
        <v>0</v>
      </c>
      <c r="Y223" s="48">
        <f>'Gap Validation'!AI222</f>
        <v>0</v>
      </c>
      <c r="Z223" s="48">
        <f>'Gap Validation'!AJ222</f>
        <v>0</v>
      </c>
      <c r="AA223" s="48">
        <f>'Gap Validation'!AK222</f>
        <v>0</v>
      </c>
    </row>
    <row r="224" spans="2:27" x14ac:dyDescent="0.25">
      <c r="B224" s="48">
        <v>221</v>
      </c>
      <c r="C224" s="48">
        <f>'Gap Validation'!K223</f>
        <v>0</v>
      </c>
      <c r="D224" s="48">
        <f>'Gap Validation'!L223</f>
        <v>0</v>
      </c>
      <c r="E224" s="48">
        <f>'Gap Validation'!O223</f>
        <v>0</v>
      </c>
      <c r="F224" s="48">
        <f>'Gap Validation'!P223</f>
        <v>0</v>
      </c>
      <c r="G224" s="48">
        <f>'Gap Validation'!Q223</f>
        <v>0</v>
      </c>
      <c r="H224" s="48">
        <f>'Gap Validation'!R223</f>
        <v>0</v>
      </c>
      <c r="I224" s="48">
        <f>'Gap Validation'!S223</f>
        <v>0</v>
      </c>
      <c r="J224" s="48">
        <f>'Gap Validation'!T223</f>
        <v>0</v>
      </c>
      <c r="K224" s="48">
        <f>'Gap Validation'!U223</f>
        <v>0</v>
      </c>
      <c r="L224" s="48">
        <f>'Gap Validation'!V223</f>
        <v>0</v>
      </c>
      <c r="M224" s="48">
        <f>'Gap Validation'!W223</f>
        <v>0</v>
      </c>
      <c r="N224" s="48">
        <f>'Gap Validation'!X223</f>
        <v>0</v>
      </c>
      <c r="O224" s="48">
        <f>'Gap Validation'!Y223</f>
        <v>0</v>
      </c>
      <c r="P224" s="48">
        <f>'Gap Validation'!Z223</f>
        <v>0</v>
      </c>
      <c r="Q224" s="48">
        <f>'Gap Validation'!AA223</f>
        <v>0</v>
      </c>
      <c r="R224" s="48">
        <f>'Gap Validation'!AB223</f>
        <v>0</v>
      </c>
      <c r="S224" s="48">
        <f>'Gap Validation'!AC223</f>
        <v>0</v>
      </c>
      <c r="T224" s="48">
        <f>'Gap Validation'!AD223</f>
        <v>0</v>
      </c>
      <c r="U224" s="48">
        <f>'Gap Validation'!AE223</f>
        <v>0</v>
      </c>
      <c r="V224" s="48">
        <f>'Gap Validation'!AF223</f>
        <v>0</v>
      </c>
      <c r="W224" s="48">
        <f>'Gap Validation'!AG223</f>
        <v>0</v>
      </c>
      <c r="X224" s="48">
        <f>'Gap Validation'!AH223</f>
        <v>0</v>
      </c>
      <c r="Y224" s="48">
        <f>'Gap Validation'!AI223</f>
        <v>0</v>
      </c>
      <c r="Z224" s="48">
        <f>'Gap Validation'!AJ223</f>
        <v>0</v>
      </c>
      <c r="AA224" s="48">
        <f>'Gap Validation'!AK223</f>
        <v>0</v>
      </c>
    </row>
    <row r="225" spans="2:27" x14ac:dyDescent="0.25">
      <c r="B225" s="48">
        <v>222</v>
      </c>
      <c r="C225" s="48">
        <f>'Gap Validation'!K224</f>
        <v>0</v>
      </c>
      <c r="D225" s="48">
        <f>'Gap Validation'!L224</f>
        <v>0</v>
      </c>
      <c r="E225" s="48">
        <f>'Gap Validation'!O224</f>
        <v>0</v>
      </c>
      <c r="F225" s="48">
        <f>'Gap Validation'!P224</f>
        <v>0</v>
      </c>
      <c r="G225" s="48">
        <f>'Gap Validation'!Q224</f>
        <v>0</v>
      </c>
      <c r="H225" s="48">
        <f>'Gap Validation'!R224</f>
        <v>0</v>
      </c>
      <c r="I225" s="48">
        <f>'Gap Validation'!S224</f>
        <v>0</v>
      </c>
      <c r="J225" s="48">
        <f>'Gap Validation'!T224</f>
        <v>0</v>
      </c>
      <c r="K225" s="48">
        <f>'Gap Validation'!U224</f>
        <v>0</v>
      </c>
      <c r="L225" s="48">
        <f>'Gap Validation'!V224</f>
        <v>0</v>
      </c>
      <c r="M225" s="48">
        <f>'Gap Validation'!W224</f>
        <v>0</v>
      </c>
      <c r="N225" s="48">
        <f>'Gap Validation'!X224</f>
        <v>0</v>
      </c>
      <c r="O225" s="48">
        <f>'Gap Validation'!Y224</f>
        <v>0</v>
      </c>
      <c r="P225" s="48">
        <f>'Gap Validation'!Z224</f>
        <v>0</v>
      </c>
      <c r="Q225" s="48">
        <f>'Gap Validation'!AA224</f>
        <v>0</v>
      </c>
      <c r="R225" s="48">
        <f>'Gap Validation'!AB224</f>
        <v>0</v>
      </c>
      <c r="S225" s="48">
        <f>'Gap Validation'!AC224</f>
        <v>0</v>
      </c>
      <c r="T225" s="48">
        <f>'Gap Validation'!AD224</f>
        <v>0</v>
      </c>
      <c r="U225" s="48">
        <f>'Gap Validation'!AE224</f>
        <v>0</v>
      </c>
      <c r="V225" s="48">
        <f>'Gap Validation'!AF224</f>
        <v>0</v>
      </c>
      <c r="W225" s="48">
        <f>'Gap Validation'!AG224</f>
        <v>0</v>
      </c>
      <c r="X225" s="48">
        <f>'Gap Validation'!AH224</f>
        <v>0</v>
      </c>
      <c r="Y225" s="48">
        <f>'Gap Validation'!AI224</f>
        <v>0</v>
      </c>
      <c r="Z225" s="48">
        <f>'Gap Validation'!AJ224</f>
        <v>0</v>
      </c>
      <c r="AA225" s="48">
        <f>'Gap Validation'!AK224</f>
        <v>0</v>
      </c>
    </row>
    <row r="226" spans="2:27" x14ac:dyDescent="0.25">
      <c r="B226" s="48">
        <v>223</v>
      </c>
      <c r="C226" s="48">
        <f>'Gap Validation'!K225</f>
        <v>0</v>
      </c>
      <c r="D226" s="48">
        <f>'Gap Validation'!L225</f>
        <v>0</v>
      </c>
      <c r="E226" s="48">
        <f>'Gap Validation'!O225</f>
        <v>0</v>
      </c>
      <c r="F226" s="48">
        <f>'Gap Validation'!P225</f>
        <v>0</v>
      </c>
      <c r="G226" s="48">
        <f>'Gap Validation'!Q225</f>
        <v>0</v>
      </c>
      <c r="H226" s="48">
        <f>'Gap Validation'!R225</f>
        <v>0</v>
      </c>
      <c r="I226" s="48">
        <f>'Gap Validation'!S225</f>
        <v>0</v>
      </c>
      <c r="J226" s="48">
        <f>'Gap Validation'!T225</f>
        <v>0</v>
      </c>
      <c r="K226" s="48">
        <f>'Gap Validation'!U225</f>
        <v>0</v>
      </c>
      <c r="L226" s="48">
        <f>'Gap Validation'!V225</f>
        <v>0</v>
      </c>
      <c r="M226" s="48">
        <f>'Gap Validation'!W225</f>
        <v>0</v>
      </c>
      <c r="N226" s="48">
        <f>'Gap Validation'!X225</f>
        <v>0</v>
      </c>
      <c r="O226" s="48">
        <f>'Gap Validation'!Y225</f>
        <v>0</v>
      </c>
      <c r="P226" s="48">
        <f>'Gap Validation'!Z225</f>
        <v>0</v>
      </c>
      <c r="Q226" s="48">
        <f>'Gap Validation'!AA225</f>
        <v>0</v>
      </c>
      <c r="R226" s="48">
        <f>'Gap Validation'!AB225</f>
        <v>0</v>
      </c>
      <c r="S226" s="48">
        <f>'Gap Validation'!AC225</f>
        <v>0</v>
      </c>
      <c r="T226" s="48">
        <f>'Gap Validation'!AD225</f>
        <v>0</v>
      </c>
      <c r="U226" s="48">
        <f>'Gap Validation'!AE225</f>
        <v>0</v>
      </c>
      <c r="V226" s="48">
        <f>'Gap Validation'!AF225</f>
        <v>0</v>
      </c>
      <c r="W226" s="48">
        <f>'Gap Validation'!AG225</f>
        <v>0</v>
      </c>
      <c r="X226" s="48">
        <f>'Gap Validation'!AH225</f>
        <v>0</v>
      </c>
      <c r="Y226" s="48">
        <f>'Gap Validation'!AI225</f>
        <v>0</v>
      </c>
      <c r="Z226" s="48">
        <f>'Gap Validation'!AJ225</f>
        <v>0</v>
      </c>
      <c r="AA226" s="48">
        <f>'Gap Validation'!AK225</f>
        <v>0</v>
      </c>
    </row>
    <row r="227" spans="2:27" x14ac:dyDescent="0.25">
      <c r="B227" s="48">
        <v>224</v>
      </c>
      <c r="C227" s="48">
        <f>'Gap Validation'!K226</f>
        <v>0</v>
      </c>
      <c r="D227" s="48">
        <f>'Gap Validation'!L226</f>
        <v>0</v>
      </c>
      <c r="E227" s="48">
        <f>'Gap Validation'!O226</f>
        <v>0</v>
      </c>
      <c r="F227" s="48">
        <f>'Gap Validation'!P226</f>
        <v>0</v>
      </c>
      <c r="G227" s="48">
        <f>'Gap Validation'!Q226</f>
        <v>0</v>
      </c>
      <c r="H227" s="48">
        <f>'Gap Validation'!R226</f>
        <v>0</v>
      </c>
      <c r="I227" s="48">
        <f>'Gap Validation'!S226</f>
        <v>0</v>
      </c>
      <c r="J227" s="48">
        <f>'Gap Validation'!T226</f>
        <v>0</v>
      </c>
      <c r="K227" s="48">
        <f>'Gap Validation'!U226</f>
        <v>0</v>
      </c>
      <c r="L227" s="48">
        <f>'Gap Validation'!V226</f>
        <v>0</v>
      </c>
      <c r="M227" s="48">
        <f>'Gap Validation'!W226</f>
        <v>0</v>
      </c>
      <c r="N227" s="48">
        <f>'Gap Validation'!X226</f>
        <v>0</v>
      </c>
      <c r="O227" s="48">
        <f>'Gap Validation'!Y226</f>
        <v>0</v>
      </c>
      <c r="P227" s="48">
        <f>'Gap Validation'!Z226</f>
        <v>0</v>
      </c>
      <c r="Q227" s="48">
        <f>'Gap Validation'!AA226</f>
        <v>0</v>
      </c>
      <c r="R227" s="48">
        <f>'Gap Validation'!AB226</f>
        <v>0</v>
      </c>
      <c r="S227" s="48">
        <f>'Gap Validation'!AC226</f>
        <v>0</v>
      </c>
      <c r="T227" s="48">
        <f>'Gap Validation'!AD226</f>
        <v>0</v>
      </c>
      <c r="U227" s="48">
        <f>'Gap Validation'!AE226</f>
        <v>0</v>
      </c>
      <c r="V227" s="48">
        <f>'Gap Validation'!AF226</f>
        <v>0</v>
      </c>
      <c r="W227" s="48">
        <f>'Gap Validation'!AG226</f>
        <v>0</v>
      </c>
      <c r="X227" s="48">
        <f>'Gap Validation'!AH226</f>
        <v>0</v>
      </c>
      <c r="Y227" s="48">
        <f>'Gap Validation'!AI226</f>
        <v>0</v>
      </c>
      <c r="Z227" s="48">
        <f>'Gap Validation'!AJ226</f>
        <v>0</v>
      </c>
      <c r="AA227" s="48">
        <f>'Gap Validation'!AK226</f>
        <v>0</v>
      </c>
    </row>
    <row r="228" spans="2:27" x14ac:dyDescent="0.25">
      <c r="B228" s="48">
        <v>225</v>
      </c>
      <c r="C228" s="48">
        <f>'Gap Validation'!K227</f>
        <v>0</v>
      </c>
      <c r="D228" s="48">
        <f>'Gap Validation'!L227</f>
        <v>0</v>
      </c>
      <c r="E228" s="48">
        <f>'Gap Validation'!O227</f>
        <v>0</v>
      </c>
      <c r="F228" s="48">
        <f>'Gap Validation'!P227</f>
        <v>0</v>
      </c>
      <c r="G228" s="48">
        <f>'Gap Validation'!Q227</f>
        <v>0</v>
      </c>
      <c r="H228" s="48">
        <f>'Gap Validation'!R227</f>
        <v>0</v>
      </c>
      <c r="I228" s="48">
        <f>'Gap Validation'!S227</f>
        <v>0</v>
      </c>
      <c r="J228" s="48">
        <f>'Gap Validation'!T227</f>
        <v>0</v>
      </c>
      <c r="K228" s="48">
        <f>'Gap Validation'!U227</f>
        <v>0</v>
      </c>
      <c r="L228" s="48">
        <f>'Gap Validation'!V227</f>
        <v>0</v>
      </c>
      <c r="M228" s="48">
        <f>'Gap Validation'!W227</f>
        <v>0</v>
      </c>
      <c r="N228" s="48">
        <f>'Gap Validation'!X227</f>
        <v>0</v>
      </c>
      <c r="O228" s="48">
        <f>'Gap Validation'!Y227</f>
        <v>0</v>
      </c>
      <c r="P228" s="48">
        <f>'Gap Validation'!Z227</f>
        <v>0</v>
      </c>
      <c r="Q228" s="48">
        <f>'Gap Validation'!AA227</f>
        <v>0</v>
      </c>
      <c r="R228" s="48">
        <f>'Gap Validation'!AB227</f>
        <v>0</v>
      </c>
      <c r="S228" s="48">
        <f>'Gap Validation'!AC227</f>
        <v>0</v>
      </c>
      <c r="T228" s="48">
        <f>'Gap Validation'!AD227</f>
        <v>0</v>
      </c>
      <c r="U228" s="48">
        <f>'Gap Validation'!AE227</f>
        <v>0</v>
      </c>
      <c r="V228" s="48">
        <f>'Gap Validation'!AF227</f>
        <v>0</v>
      </c>
      <c r="W228" s="48">
        <f>'Gap Validation'!AG227</f>
        <v>0</v>
      </c>
      <c r="X228" s="48">
        <f>'Gap Validation'!AH227</f>
        <v>0</v>
      </c>
      <c r="Y228" s="48">
        <f>'Gap Validation'!AI227</f>
        <v>0</v>
      </c>
      <c r="Z228" s="48">
        <f>'Gap Validation'!AJ227</f>
        <v>0</v>
      </c>
      <c r="AA228" s="48">
        <f>'Gap Validation'!AK227</f>
        <v>0</v>
      </c>
    </row>
    <row r="229" spans="2:27" x14ac:dyDescent="0.25">
      <c r="B229" s="48">
        <v>226</v>
      </c>
      <c r="C229" s="48">
        <f>'Gap Validation'!K228</f>
        <v>0</v>
      </c>
      <c r="D229" s="48">
        <f>'Gap Validation'!L228</f>
        <v>0</v>
      </c>
      <c r="E229" s="48">
        <f>'Gap Validation'!O228</f>
        <v>0</v>
      </c>
      <c r="F229" s="48">
        <f>'Gap Validation'!P228</f>
        <v>0</v>
      </c>
      <c r="G229" s="48">
        <f>'Gap Validation'!Q228</f>
        <v>0</v>
      </c>
      <c r="H229" s="48">
        <f>'Gap Validation'!R228</f>
        <v>0</v>
      </c>
      <c r="I229" s="48">
        <f>'Gap Validation'!S228</f>
        <v>0</v>
      </c>
      <c r="J229" s="48">
        <f>'Gap Validation'!T228</f>
        <v>0</v>
      </c>
      <c r="K229" s="48">
        <f>'Gap Validation'!U228</f>
        <v>0</v>
      </c>
      <c r="L229" s="48">
        <f>'Gap Validation'!V228</f>
        <v>0</v>
      </c>
      <c r="M229" s="48">
        <f>'Gap Validation'!W228</f>
        <v>0</v>
      </c>
      <c r="N229" s="48">
        <f>'Gap Validation'!X228</f>
        <v>0</v>
      </c>
      <c r="O229" s="48">
        <f>'Gap Validation'!Y228</f>
        <v>0</v>
      </c>
      <c r="P229" s="48">
        <f>'Gap Validation'!Z228</f>
        <v>0</v>
      </c>
      <c r="Q229" s="48">
        <f>'Gap Validation'!AA228</f>
        <v>0</v>
      </c>
      <c r="R229" s="48">
        <f>'Gap Validation'!AB228</f>
        <v>0</v>
      </c>
      <c r="S229" s="48">
        <f>'Gap Validation'!AC228</f>
        <v>0</v>
      </c>
      <c r="T229" s="48">
        <f>'Gap Validation'!AD228</f>
        <v>0</v>
      </c>
      <c r="U229" s="48">
        <f>'Gap Validation'!AE228</f>
        <v>0</v>
      </c>
      <c r="V229" s="48">
        <f>'Gap Validation'!AF228</f>
        <v>0</v>
      </c>
      <c r="W229" s="48">
        <f>'Gap Validation'!AG228</f>
        <v>0</v>
      </c>
      <c r="X229" s="48">
        <f>'Gap Validation'!AH228</f>
        <v>0</v>
      </c>
      <c r="Y229" s="48">
        <f>'Gap Validation'!AI228</f>
        <v>0</v>
      </c>
      <c r="Z229" s="48">
        <f>'Gap Validation'!AJ228</f>
        <v>0</v>
      </c>
      <c r="AA229" s="48">
        <f>'Gap Validation'!AK228</f>
        <v>0</v>
      </c>
    </row>
    <row r="230" spans="2:27" x14ac:dyDescent="0.25">
      <c r="B230" s="48">
        <v>227</v>
      </c>
      <c r="C230" s="48">
        <f>'Gap Validation'!K229</f>
        <v>0</v>
      </c>
      <c r="D230" s="48">
        <f>'Gap Validation'!L229</f>
        <v>0</v>
      </c>
      <c r="E230" s="48">
        <f>'Gap Validation'!O229</f>
        <v>0</v>
      </c>
      <c r="F230" s="48">
        <f>'Gap Validation'!P229</f>
        <v>0</v>
      </c>
      <c r="G230" s="48">
        <f>'Gap Validation'!Q229</f>
        <v>0</v>
      </c>
      <c r="H230" s="48">
        <f>'Gap Validation'!R229</f>
        <v>0</v>
      </c>
      <c r="I230" s="48">
        <f>'Gap Validation'!S229</f>
        <v>0</v>
      </c>
      <c r="J230" s="48">
        <f>'Gap Validation'!T229</f>
        <v>0</v>
      </c>
      <c r="K230" s="48">
        <f>'Gap Validation'!U229</f>
        <v>0</v>
      </c>
      <c r="L230" s="48">
        <f>'Gap Validation'!V229</f>
        <v>0</v>
      </c>
      <c r="M230" s="48">
        <f>'Gap Validation'!W229</f>
        <v>0</v>
      </c>
      <c r="N230" s="48">
        <f>'Gap Validation'!X229</f>
        <v>0</v>
      </c>
      <c r="O230" s="48">
        <f>'Gap Validation'!Y229</f>
        <v>0</v>
      </c>
      <c r="P230" s="48">
        <f>'Gap Validation'!Z229</f>
        <v>0</v>
      </c>
      <c r="Q230" s="48">
        <f>'Gap Validation'!AA229</f>
        <v>0</v>
      </c>
      <c r="R230" s="48">
        <f>'Gap Validation'!AB229</f>
        <v>0</v>
      </c>
      <c r="S230" s="48">
        <f>'Gap Validation'!AC229</f>
        <v>0</v>
      </c>
      <c r="T230" s="48">
        <f>'Gap Validation'!AD229</f>
        <v>0</v>
      </c>
      <c r="U230" s="48">
        <f>'Gap Validation'!AE229</f>
        <v>0</v>
      </c>
      <c r="V230" s="48">
        <f>'Gap Validation'!AF229</f>
        <v>0</v>
      </c>
      <c r="W230" s="48">
        <f>'Gap Validation'!AG229</f>
        <v>0</v>
      </c>
      <c r="X230" s="48">
        <f>'Gap Validation'!AH229</f>
        <v>0</v>
      </c>
      <c r="Y230" s="48">
        <f>'Gap Validation'!AI229</f>
        <v>0</v>
      </c>
      <c r="Z230" s="48">
        <f>'Gap Validation'!AJ229</f>
        <v>0</v>
      </c>
      <c r="AA230" s="48">
        <f>'Gap Validation'!AK229</f>
        <v>0</v>
      </c>
    </row>
    <row r="231" spans="2:27" x14ac:dyDescent="0.25">
      <c r="B231" s="48">
        <v>228</v>
      </c>
      <c r="C231" s="48">
        <f>'Gap Validation'!K230</f>
        <v>0</v>
      </c>
      <c r="D231" s="48">
        <f>'Gap Validation'!L230</f>
        <v>0</v>
      </c>
      <c r="E231" s="48">
        <f>'Gap Validation'!O230</f>
        <v>0</v>
      </c>
      <c r="F231" s="48">
        <f>'Gap Validation'!P230</f>
        <v>0</v>
      </c>
      <c r="G231" s="48">
        <f>'Gap Validation'!Q230</f>
        <v>0</v>
      </c>
      <c r="H231" s="48">
        <f>'Gap Validation'!R230</f>
        <v>0</v>
      </c>
      <c r="I231" s="48">
        <f>'Gap Validation'!S230</f>
        <v>0</v>
      </c>
      <c r="J231" s="48">
        <f>'Gap Validation'!T230</f>
        <v>0</v>
      </c>
      <c r="K231" s="48">
        <f>'Gap Validation'!U230</f>
        <v>0</v>
      </c>
      <c r="L231" s="48">
        <f>'Gap Validation'!V230</f>
        <v>0</v>
      </c>
      <c r="M231" s="48">
        <f>'Gap Validation'!W230</f>
        <v>0</v>
      </c>
      <c r="N231" s="48">
        <f>'Gap Validation'!X230</f>
        <v>0</v>
      </c>
      <c r="O231" s="48">
        <f>'Gap Validation'!Y230</f>
        <v>0</v>
      </c>
      <c r="P231" s="48">
        <f>'Gap Validation'!Z230</f>
        <v>0</v>
      </c>
      <c r="Q231" s="48">
        <f>'Gap Validation'!AA230</f>
        <v>0</v>
      </c>
      <c r="R231" s="48">
        <f>'Gap Validation'!AB230</f>
        <v>0</v>
      </c>
      <c r="S231" s="48">
        <f>'Gap Validation'!AC230</f>
        <v>0</v>
      </c>
      <c r="T231" s="48">
        <f>'Gap Validation'!AD230</f>
        <v>0</v>
      </c>
      <c r="U231" s="48">
        <f>'Gap Validation'!AE230</f>
        <v>0</v>
      </c>
      <c r="V231" s="48">
        <f>'Gap Validation'!AF230</f>
        <v>0</v>
      </c>
      <c r="W231" s="48">
        <f>'Gap Validation'!AG230</f>
        <v>0</v>
      </c>
      <c r="X231" s="48">
        <f>'Gap Validation'!AH230</f>
        <v>0</v>
      </c>
      <c r="Y231" s="48">
        <f>'Gap Validation'!AI230</f>
        <v>0</v>
      </c>
      <c r="Z231" s="48">
        <f>'Gap Validation'!AJ230</f>
        <v>0</v>
      </c>
      <c r="AA231" s="48">
        <f>'Gap Validation'!AK230</f>
        <v>0</v>
      </c>
    </row>
    <row r="232" spans="2:27" x14ac:dyDescent="0.25">
      <c r="B232" s="48">
        <v>229</v>
      </c>
      <c r="C232" s="48">
        <f>'Gap Validation'!K231</f>
        <v>0</v>
      </c>
      <c r="D232" s="48">
        <f>'Gap Validation'!L231</f>
        <v>0</v>
      </c>
      <c r="E232" s="48">
        <f>'Gap Validation'!O231</f>
        <v>0</v>
      </c>
      <c r="F232" s="48">
        <f>'Gap Validation'!P231</f>
        <v>0</v>
      </c>
      <c r="G232" s="48">
        <f>'Gap Validation'!Q231</f>
        <v>0</v>
      </c>
      <c r="H232" s="48">
        <f>'Gap Validation'!R231</f>
        <v>0</v>
      </c>
      <c r="I232" s="48">
        <f>'Gap Validation'!S231</f>
        <v>0</v>
      </c>
      <c r="J232" s="48">
        <f>'Gap Validation'!T231</f>
        <v>0</v>
      </c>
      <c r="K232" s="48">
        <f>'Gap Validation'!U231</f>
        <v>0</v>
      </c>
      <c r="L232" s="48">
        <f>'Gap Validation'!V231</f>
        <v>0</v>
      </c>
      <c r="M232" s="48">
        <f>'Gap Validation'!W231</f>
        <v>0</v>
      </c>
      <c r="N232" s="48">
        <f>'Gap Validation'!X231</f>
        <v>0</v>
      </c>
      <c r="O232" s="48">
        <f>'Gap Validation'!Y231</f>
        <v>0</v>
      </c>
      <c r="P232" s="48">
        <f>'Gap Validation'!Z231</f>
        <v>0</v>
      </c>
      <c r="Q232" s="48">
        <f>'Gap Validation'!AA231</f>
        <v>0</v>
      </c>
      <c r="R232" s="48">
        <f>'Gap Validation'!AB231</f>
        <v>0</v>
      </c>
      <c r="S232" s="48">
        <f>'Gap Validation'!AC231</f>
        <v>0</v>
      </c>
      <c r="T232" s="48">
        <f>'Gap Validation'!AD231</f>
        <v>0</v>
      </c>
      <c r="U232" s="48">
        <f>'Gap Validation'!AE231</f>
        <v>0</v>
      </c>
      <c r="V232" s="48">
        <f>'Gap Validation'!AF231</f>
        <v>0</v>
      </c>
      <c r="W232" s="48">
        <f>'Gap Validation'!AG231</f>
        <v>0</v>
      </c>
      <c r="X232" s="48">
        <f>'Gap Validation'!AH231</f>
        <v>0</v>
      </c>
      <c r="Y232" s="48">
        <f>'Gap Validation'!AI231</f>
        <v>0</v>
      </c>
      <c r="Z232" s="48">
        <f>'Gap Validation'!AJ231</f>
        <v>0</v>
      </c>
      <c r="AA232" s="48">
        <f>'Gap Validation'!AK231</f>
        <v>0</v>
      </c>
    </row>
    <row r="233" spans="2:27" x14ac:dyDescent="0.25">
      <c r="B233" s="48">
        <v>230</v>
      </c>
      <c r="C233" s="48">
        <f>'Gap Validation'!K232</f>
        <v>0</v>
      </c>
      <c r="D233" s="48">
        <f>'Gap Validation'!L232</f>
        <v>0</v>
      </c>
      <c r="E233" s="48">
        <f>'Gap Validation'!O232</f>
        <v>0</v>
      </c>
      <c r="F233" s="48">
        <f>'Gap Validation'!P232</f>
        <v>0</v>
      </c>
      <c r="G233" s="48">
        <f>'Gap Validation'!Q232</f>
        <v>0</v>
      </c>
      <c r="H233" s="48">
        <f>'Gap Validation'!R232</f>
        <v>0</v>
      </c>
      <c r="I233" s="48">
        <f>'Gap Validation'!S232</f>
        <v>0</v>
      </c>
      <c r="J233" s="48">
        <f>'Gap Validation'!T232</f>
        <v>0</v>
      </c>
      <c r="K233" s="48">
        <f>'Gap Validation'!U232</f>
        <v>0</v>
      </c>
      <c r="L233" s="48">
        <f>'Gap Validation'!V232</f>
        <v>0</v>
      </c>
      <c r="M233" s="48">
        <f>'Gap Validation'!W232</f>
        <v>0</v>
      </c>
      <c r="N233" s="48">
        <f>'Gap Validation'!X232</f>
        <v>0</v>
      </c>
      <c r="O233" s="48">
        <f>'Gap Validation'!Y232</f>
        <v>0</v>
      </c>
      <c r="P233" s="48">
        <f>'Gap Validation'!Z232</f>
        <v>0</v>
      </c>
      <c r="Q233" s="48">
        <f>'Gap Validation'!AA232</f>
        <v>0</v>
      </c>
      <c r="R233" s="48">
        <f>'Gap Validation'!AB232</f>
        <v>0</v>
      </c>
      <c r="S233" s="48">
        <f>'Gap Validation'!AC232</f>
        <v>0</v>
      </c>
      <c r="T233" s="48">
        <f>'Gap Validation'!AD232</f>
        <v>0</v>
      </c>
      <c r="U233" s="48">
        <f>'Gap Validation'!AE232</f>
        <v>0</v>
      </c>
      <c r="V233" s="48">
        <f>'Gap Validation'!AF232</f>
        <v>0</v>
      </c>
      <c r="W233" s="48">
        <f>'Gap Validation'!AG232</f>
        <v>0</v>
      </c>
      <c r="X233" s="48">
        <f>'Gap Validation'!AH232</f>
        <v>0</v>
      </c>
      <c r="Y233" s="48">
        <f>'Gap Validation'!AI232</f>
        <v>0</v>
      </c>
      <c r="Z233" s="48">
        <f>'Gap Validation'!AJ232</f>
        <v>0</v>
      </c>
      <c r="AA233" s="48">
        <f>'Gap Validation'!AK232</f>
        <v>0</v>
      </c>
    </row>
    <row r="234" spans="2:27" x14ac:dyDescent="0.25">
      <c r="B234" s="48">
        <v>231</v>
      </c>
      <c r="C234" s="48">
        <f>'Gap Validation'!K233</f>
        <v>0</v>
      </c>
      <c r="D234" s="48">
        <f>'Gap Validation'!L233</f>
        <v>0</v>
      </c>
      <c r="E234" s="48">
        <f>'Gap Validation'!O233</f>
        <v>0</v>
      </c>
      <c r="F234" s="48">
        <f>'Gap Validation'!P233</f>
        <v>0</v>
      </c>
      <c r="G234" s="48">
        <f>'Gap Validation'!Q233</f>
        <v>0</v>
      </c>
      <c r="H234" s="48">
        <f>'Gap Validation'!R233</f>
        <v>0</v>
      </c>
      <c r="I234" s="48">
        <f>'Gap Validation'!S233</f>
        <v>0</v>
      </c>
      <c r="J234" s="48">
        <f>'Gap Validation'!T233</f>
        <v>0</v>
      </c>
      <c r="K234" s="48">
        <f>'Gap Validation'!U233</f>
        <v>0</v>
      </c>
      <c r="L234" s="48">
        <f>'Gap Validation'!V233</f>
        <v>0</v>
      </c>
      <c r="M234" s="48">
        <f>'Gap Validation'!W233</f>
        <v>0</v>
      </c>
      <c r="N234" s="48">
        <f>'Gap Validation'!X233</f>
        <v>0</v>
      </c>
      <c r="O234" s="48">
        <f>'Gap Validation'!Y233</f>
        <v>0</v>
      </c>
      <c r="P234" s="48">
        <f>'Gap Validation'!Z233</f>
        <v>0</v>
      </c>
      <c r="Q234" s="48">
        <f>'Gap Validation'!AA233</f>
        <v>0</v>
      </c>
      <c r="R234" s="48">
        <f>'Gap Validation'!AB233</f>
        <v>0</v>
      </c>
      <c r="S234" s="48">
        <f>'Gap Validation'!AC233</f>
        <v>0</v>
      </c>
      <c r="T234" s="48">
        <f>'Gap Validation'!AD233</f>
        <v>0</v>
      </c>
      <c r="U234" s="48">
        <f>'Gap Validation'!AE233</f>
        <v>0</v>
      </c>
      <c r="V234" s="48">
        <f>'Gap Validation'!AF233</f>
        <v>0</v>
      </c>
      <c r="W234" s="48">
        <f>'Gap Validation'!AG233</f>
        <v>0</v>
      </c>
      <c r="X234" s="48">
        <f>'Gap Validation'!AH233</f>
        <v>0</v>
      </c>
      <c r="Y234" s="48">
        <f>'Gap Validation'!AI233</f>
        <v>0</v>
      </c>
      <c r="Z234" s="48">
        <f>'Gap Validation'!AJ233</f>
        <v>0</v>
      </c>
      <c r="AA234" s="48">
        <f>'Gap Validation'!AK233</f>
        <v>0</v>
      </c>
    </row>
    <row r="235" spans="2:27" x14ac:dyDescent="0.25">
      <c r="B235" s="48">
        <v>232</v>
      </c>
      <c r="C235" s="48">
        <f>'Gap Validation'!K234</f>
        <v>0</v>
      </c>
      <c r="D235" s="48">
        <f>'Gap Validation'!L234</f>
        <v>0</v>
      </c>
      <c r="E235" s="48">
        <f>'Gap Validation'!O234</f>
        <v>0</v>
      </c>
      <c r="F235" s="48">
        <f>'Gap Validation'!P234</f>
        <v>0</v>
      </c>
      <c r="G235" s="48">
        <f>'Gap Validation'!Q234</f>
        <v>0</v>
      </c>
      <c r="H235" s="48">
        <f>'Gap Validation'!R234</f>
        <v>0</v>
      </c>
      <c r="I235" s="48">
        <f>'Gap Validation'!S234</f>
        <v>0</v>
      </c>
      <c r="J235" s="48">
        <f>'Gap Validation'!T234</f>
        <v>0</v>
      </c>
      <c r="K235" s="48">
        <f>'Gap Validation'!U234</f>
        <v>0</v>
      </c>
      <c r="L235" s="48">
        <f>'Gap Validation'!V234</f>
        <v>0</v>
      </c>
      <c r="M235" s="48">
        <f>'Gap Validation'!W234</f>
        <v>0</v>
      </c>
      <c r="N235" s="48">
        <f>'Gap Validation'!X234</f>
        <v>0</v>
      </c>
      <c r="O235" s="48">
        <f>'Gap Validation'!Y234</f>
        <v>0</v>
      </c>
      <c r="P235" s="48">
        <f>'Gap Validation'!Z234</f>
        <v>0</v>
      </c>
      <c r="Q235" s="48">
        <f>'Gap Validation'!AA234</f>
        <v>0</v>
      </c>
      <c r="R235" s="48">
        <f>'Gap Validation'!AB234</f>
        <v>0</v>
      </c>
      <c r="S235" s="48">
        <f>'Gap Validation'!AC234</f>
        <v>0</v>
      </c>
      <c r="T235" s="48">
        <f>'Gap Validation'!AD234</f>
        <v>0</v>
      </c>
      <c r="U235" s="48">
        <f>'Gap Validation'!AE234</f>
        <v>0</v>
      </c>
      <c r="V235" s="48">
        <f>'Gap Validation'!AF234</f>
        <v>0</v>
      </c>
      <c r="W235" s="48">
        <f>'Gap Validation'!AG234</f>
        <v>0</v>
      </c>
      <c r="X235" s="48">
        <f>'Gap Validation'!AH234</f>
        <v>0</v>
      </c>
      <c r="Y235" s="48">
        <f>'Gap Validation'!AI234</f>
        <v>0</v>
      </c>
      <c r="Z235" s="48">
        <f>'Gap Validation'!AJ234</f>
        <v>0</v>
      </c>
      <c r="AA235" s="48">
        <f>'Gap Validation'!AK234</f>
        <v>0</v>
      </c>
    </row>
    <row r="236" spans="2:27" x14ac:dyDescent="0.25">
      <c r="B236" s="48">
        <v>233</v>
      </c>
      <c r="C236" s="48">
        <f>'Gap Validation'!K235</f>
        <v>0</v>
      </c>
      <c r="D236" s="48">
        <f>'Gap Validation'!L235</f>
        <v>0</v>
      </c>
      <c r="E236" s="48">
        <f>'Gap Validation'!O235</f>
        <v>0</v>
      </c>
      <c r="F236" s="48">
        <f>'Gap Validation'!P235</f>
        <v>0</v>
      </c>
      <c r="G236" s="48">
        <f>'Gap Validation'!Q235</f>
        <v>0</v>
      </c>
      <c r="H236" s="48">
        <f>'Gap Validation'!R235</f>
        <v>0</v>
      </c>
      <c r="I236" s="48">
        <f>'Gap Validation'!S235</f>
        <v>0</v>
      </c>
      <c r="J236" s="48">
        <f>'Gap Validation'!T235</f>
        <v>0</v>
      </c>
      <c r="K236" s="48">
        <f>'Gap Validation'!U235</f>
        <v>0</v>
      </c>
      <c r="L236" s="48">
        <f>'Gap Validation'!V235</f>
        <v>0</v>
      </c>
      <c r="M236" s="48">
        <f>'Gap Validation'!W235</f>
        <v>0</v>
      </c>
      <c r="N236" s="48">
        <f>'Gap Validation'!X235</f>
        <v>0</v>
      </c>
      <c r="O236" s="48">
        <f>'Gap Validation'!Y235</f>
        <v>0</v>
      </c>
      <c r="P236" s="48">
        <f>'Gap Validation'!Z235</f>
        <v>0</v>
      </c>
      <c r="Q236" s="48">
        <f>'Gap Validation'!AA235</f>
        <v>0</v>
      </c>
      <c r="R236" s="48">
        <f>'Gap Validation'!AB235</f>
        <v>0</v>
      </c>
      <c r="S236" s="48">
        <f>'Gap Validation'!AC235</f>
        <v>0</v>
      </c>
      <c r="T236" s="48">
        <f>'Gap Validation'!AD235</f>
        <v>0</v>
      </c>
      <c r="U236" s="48">
        <f>'Gap Validation'!AE235</f>
        <v>0</v>
      </c>
      <c r="V236" s="48">
        <f>'Gap Validation'!AF235</f>
        <v>0</v>
      </c>
      <c r="W236" s="48">
        <f>'Gap Validation'!AG235</f>
        <v>0</v>
      </c>
      <c r="X236" s="48">
        <f>'Gap Validation'!AH235</f>
        <v>0</v>
      </c>
      <c r="Y236" s="48">
        <f>'Gap Validation'!AI235</f>
        <v>0</v>
      </c>
      <c r="Z236" s="48">
        <f>'Gap Validation'!AJ235</f>
        <v>0</v>
      </c>
      <c r="AA236" s="48">
        <f>'Gap Validation'!AK235</f>
        <v>0</v>
      </c>
    </row>
    <row r="237" spans="2:27" x14ac:dyDescent="0.25">
      <c r="B237" s="48">
        <v>234</v>
      </c>
      <c r="C237" s="48">
        <f>'Gap Validation'!K236</f>
        <v>0</v>
      </c>
      <c r="D237" s="48">
        <f>'Gap Validation'!L236</f>
        <v>0</v>
      </c>
      <c r="E237" s="48">
        <f>'Gap Validation'!O236</f>
        <v>0</v>
      </c>
      <c r="F237" s="48">
        <f>'Gap Validation'!P236</f>
        <v>0</v>
      </c>
      <c r="G237" s="48">
        <f>'Gap Validation'!Q236</f>
        <v>0</v>
      </c>
      <c r="H237" s="48">
        <f>'Gap Validation'!R236</f>
        <v>0</v>
      </c>
      <c r="I237" s="48">
        <f>'Gap Validation'!S236</f>
        <v>0</v>
      </c>
      <c r="J237" s="48">
        <f>'Gap Validation'!T236</f>
        <v>0</v>
      </c>
      <c r="K237" s="48">
        <f>'Gap Validation'!U236</f>
        <v>0</v>
      </c>
      <c r="L237" s="48">
        <f>'Gap Validation'!V236</f>
        <v>0</v>
      </c>
      <c r="M237" s="48">
        <f>'Gap Validation'!W236</f>
        <v>0</v>
      </c>
      <c r="N237" s="48">
        <f>'Gap Validation'!X236</f>
        <v>0</v>
      </c>
      <c r="O237" s="48">
        <f>'Gap Validation'!Y236</f>
        <v>0</v>
      </c>
      <c r="P237" s="48">
        <f>'Gap Validation'!Z236</f>
        <v>0</v>
      </c>
      <c r="Q237" s="48">
        <f>'Gap Validation'!AA236</f>
        <v>0</v>
      </c>
      <c r="R237" s="48">
        <f>'Gap Validation'!AB236</f>
        <v>0</v>
      </c>
      <c r="S237" s="48">
        <f>'Gap Validation'!AC236</f>
        <v>0</v>
      </c>
      <c r="T237" s="48">
        <f>'Gap Validation'!AD236</f>
        <v>0</v>
      </c>
      <c r="U237" s="48">
        <f>'Gap Validation'!AE236</f>
        <v>0</v>
      </c>
      <c r="V237" s="48">
        <f>'Gap Validation'!AF236</f>
        <v>0</v>
      </c>
      <c r="W237" s="48">
        <f>'Gap Validation'!AG236</f>
        <v>0</v>
      </c>
      <c r="X237" s="48">
        <f>'Gap Validation'!AH236</f>
        <v>0</v>
      </c>
      <c r="Y237" s="48">
        <f>'Gap Validation'!AI236</f>
        <v>0</v>
      </c>
      <c r="Z237" s="48">
        <f>'Gap Validation'!AJ236</f>
        <v>0</v>
      </c>
      <c r="AA237" s="48">
        <f>'Gap Validation'!AK236</f>
        <v>0</v>
      </c>
    </row>
    <row r="238" spans="2:27" x14ac:dyDescent="0.25">
      <c r="B238" s="48">
        <v>235</v>
      </c>
      <c r="C238" s="48">
        <f>'Gap Validation'!K237</f>
        <v>0</v>
      </c>
      <c r="D238" s="48">
        <f>'Gap Validation'!L237</f>
        <v>0</v>
      </c>
      <c r="E238" s="48">
        <f>'Gap Validation'!O237</f>
        <v>0</v>
      </c>
      <c r="F238" s="48">
        <f>'Gap Validation'!P237</f>
        <v>0</v>
      </c>
      <c r="G238" s="48">
        <f>'Gap Validation'!Q237</f>
        <v>0</v>
      </c>
      <c r="H238" s="48">
        <f>'Gap Validation'!R237</f>
        <v>0</v>
      </c>
      <c r="I238" s="48">
        <f>'Gap Validation'!S237</f>
        <v>0</v>
      </c>
      <c r="J238" s="48">
        <f>'Gap Validation'!T237</f>
        <v>0</v>
      </c>
      <c r="K238" s="48">
        <f>'Gap Validation'!U237</f>
        <v>0</v>
      </c>
      <c r="L238" s="48">
        <f>'Gap Validation'!V237</f>
        <v>0</v>
      </c>
      <c r="M238" s="48">
        <f>'Gap Validation'!W237</f>
        <v>0</v>
      </c>
      <c r="N238" s="48">
        <f>'Gap Validation'!X237</f>
        <v>0</v>
      </c>
      <c r="O238" s="48">
        <f>'Gap Validation'!Y237</f>
        <v>0</v>
      </c>
      <c r="P238" s="48">
        <f>'Gap Validation'!Z237</f>
        <v>0</v>
      </c>
      <c r="Q238" s="48">
        <f>'Gap Validation'!AA237</f>
        <v>0</v>
      </c>
      <c r="R238" s="48">
        <f>'Gap Validation'!AB237</f>
        <v>0</v>
      </c>
      <c r="S238" s="48">
        <f>'Gap Validation'!AC237</f>
        <v>0</v>
      </c>
      <c r="T238" s="48">
        <f>'Gap Validation'!AD237</f>
        <v>0</v>
      </c>
      <c r="U238" s="48">
        <f>'Gap Validation'!AE237</f>
        <v>0</v>
      </c>
      <c r="V238" s="48">
        <f>'Gap Validation'!AF237</f>
        <v>0</v>
      </c>
      <c r="W238" s="48">
        <f>'Gap Validation'!AG237</f>
        <v>0</v>
      </c>
      <c r="X238" s="48">
        <f>'Gap Validation'!AH237</f>
        <v>0</v>
      </c>
      <c r="Y238" s="48">
        <f>'Gap Validation'!AI237</f>
        <v>0</v>
      </c>
      <c r="Z238" s="48">
        <f>'Gap Validation'!AJ237</f>
        <v>0</v>
      </c>
      <c r="AA238" s="48">
        <f>'Gap Validation'!AK237</f>
        <v>0</v>
      </c>
    </row>
    <row r="239" spans="2:27" x14ac:dyDescent="0.25">
      <c r="B239" s="48">
        <v>236</v>
      </c>
      <c r="C239" s="48">
        <f>'Gap Validation'!K238</f>
        <v>0</v>
      </c>
      <c r="D239" s="48">
        <f>'Gap Validation'!L238</f>
        <v>0</v>
      </c>
      <c r="E239" s="48">
        <f>'Gap Validation'!O238</f>
        <v>0</v>
      </c>
      <c r="F239" s="48">
        <f>'Gap Validation'!P238</f>
        <v>0</v>
      </c>
      <c r="G239" s="48">
        <f>'Gap Validation'!Q238</f>
        <v>0</v>
      </c>
      <c r="H239" s="48">
        <f>'Gap Validation'!R238</f>
        <v>0</v>
      </c>
      <c r="I239" s="48">
        <f>'Gap Validation'!S238</f>
        <v>0</v>
      </c>
      <c r="J239" s="48">
        <f>'Gap Validation'!T238</f>
        <v>0</v>
      </c>
      <c r="K239" s="48">
        <f>'Gap Validation'!U238</f>
        <v>0</v>
      </c>
      <c r="L239" s="48">
        <f>'Gap Validation'!V238</f>
        <v>0</v>
      </c>
      <c r="M239" s="48">
        <f>'Gap Validation'!W238</f>
        <v>0</v>
      </c>
      <c r="N239" s="48">
        <f>'Gap Validation'!X238</f>
        <v>0</v>
      </c>
      <c r="O239" s="48">
        <f>'Gap Validation'!Y238</f>
        <v>0</v>
      </c>
      <c r="P239" s="48">
        <f>'Gap Validation'!Z238</f>
        <v>0</v>
      </c>
      <c r="Q239" s="48">
        <f>'Gap Validation'!AA238</f>
        <v>0</v>
      </c>
      <c r="R239" s="48">
        <f>'Gap Validation'!AB238</f>
        <v>0</v>
      </c>
      <c r="S239" s="48">
        <f>'Gap Validation'!AC238</f>
        <v>0</v>
      </c>
      <c r="T239" s="48">
        <f>'Gap Validation'!AD238</f>
        <v>0</v>
      </c>
      <c r="U239" s="48">
        <f>'Gap Validation'!AE238</f>
        <v>0</v>
      </c>
      <c r="V239" s="48">
        <f>'Gap Validation'!AF238</f>
        <v>0</v>
      </c>
      <c r="W239" s="48">
        <f>'Gap Validation'!AG238</f>
        <v>0</v>
      </c>
      <c r="X239" s="48">
        <f>'Gap Validation'!AH238</f>
        <v>0</v>
      </c>
      <c r="Y239" s="48">
        <f>'Gap Validation'!AI238</f>
        <v>0</v>
      </c>
      <c r="Z239" s="48">
        <f>'Gap Validation'!AJ238</f>
        <v>0</v>
      </c>
      <c r="AA239" s="48">
        <f>'Gap Validation'!AK238</f>
        <v>0</v>
      </c>
    </row>
    <row r="240" spans="2:27" x14ac:dyDescent="0.25">
      <c r="B240" s="48">
        <v>237</v>
      </c>
      <c r="C240" s="48">
        <f>'Gap Validation'!K239</f>
        <v>0</v>
      </c>
      <c r="D240" s="48">
        <f>'Gap Validation'!L239</f>
        <v>0</v>
      </c>
      <c r="E240" s="48">
        <f>'Gap Validation'!O239</f>
        <v>0</v>
      </c>
      <c r="F240" s="48">
        <f>'Gap Validation'!P239</f>
        <v>0</v>
      </c>
      <c r="G240" s="48">
        <f>'Gap Validation'!Q239</f>
        <v>0</v>
      </c>
      <c r="H240" s="48">
        <f>'Gap Validation'!R239</f>
        <v>0</v>
      </c>
      <c r="I240" s="48">
        <f>'Gap Validation'!S239</f>
        <v>0</v>
      </c>
      <c r="J240" s="48">
        <f>'Gap Validation'!T239</f>
        <v>0</v>
      </c>
      <c r="K240" s="48">
        <f>'Gap Validation'!U239</f>
        <v>0</v>
      </c>
      <c r="L240" s="48">
        <f>'Gap Validation'!V239</f>
        <v>0</v>
      </c>
      <c r="M240" s="48">
        <f>'Gap Validation'!W239</f>
        <v>0</v>
      </c>
      <c r="N240" s="48">
        <f>'Gap Validation'!X239</f>
        <v>0</v>
      </c>
      <c r="O240" s="48">
        <f>'Gap Validation'!Y239</f>
        <v>0</v>
      </c>
      <c r="P240" s="48">
        <f>'Gap Validation'!Z239</f>
        <v>0</v>
      </c>
      <c r="Q240" s="48">
        <f>'Gap Validation'!AA239</f>
        <v>0</v>
      </c>
      <c r="R240" s="48">
        <f>'Gap Validation'!AB239</f>
        <v>0</v>
      </c>
      <c r="S240" s="48">
        <f>'Gap Validation'!AC239</f>
        <v>0</v>
      </c>
      <c r="T240" s="48">
        <f>'Gap Validation'!AD239</f>
        <v>0</v>
      </c>
      <c r="U240" s="48">
        <f>'Gap Validation'!AE239</f>
        <v>0</v>
      </c>
      <c r="V240" s="48">
        <f>'Gap Validation'!AF239</f>
        <v>0</v>
      </c>
      <c r="W240" s="48">
        <f>'Gap Validation'!AG239</f>
        <v>0</v>
      </c>
      <c r="X240" s="48">
        <f>'Gap Validation'!AH239</f>
        <v>0</v>
      </c>
      <c r="Y240" s="48">
        <f>'Gap Validation'!AI239</f>
        <v>0</v>
      </c>
      <c r="Z240" s="48">
        <f>'Gap Validation'!AJ239</f>
        <v>0</v>
      </c>
      <c r="AA240" s="48">
        <f>'Gap Validation'!AK239</f>
        <v>0</v>
      </c>
    </row>
    <row r="241" spans="1:30" x14ac:dyDescent="0.25">
      <c r="B241" s="48">
        <v>238</v>
      </c>
      <c r="C241" s="48">
        <f>'Gap Validation'!K240</f>
        <v>0</v>
      </c>
      <c r="D241" s="48">
        <f>'Gap Validation'!L240</f>
        <v>0</v>
      </c>
      <c r="E241" s="48">
        <f>'Gap Validation'!O240</f>
        <v>0</v>
      </c>
      <c r="F241" s="48">
        <f>'Gap Validation'!P240</f>
        <v>0</v>
      </c>
      <c r="G241" s="48">
        <f>'Gap Validation'!Q240</f>
        <v>0</v>
      </c>
      <c r="H241" s="48">
        <f>'Gap Validation'!R240</f>
        <v>0</v>
      </c>
      <c r="I241" s="48">
        <f>'Gap Validation'!S240</f>
        <v>0</v>
      </c>
      <c r="J241" s="48">
        <f>'Gap Validation'!T240</f>
        <v>0</v>
      </c>
      <c r="K241" s="48">
        <f>'Gap Validation'!U240</f>
        <v>0</v>
      </c>
      <c r="L241" s="48">
        <f>'Gap Validation'!V240</f>
        <v>0</v>
      </c>
      <c r="M241" s="48">
        <f>'Gap Validation'!W240</f>
        <v>0</v>
      </c>
      <c r="N241" s="48">
        <f>'Gap Validation'!X240</f>
        <v>0</v>
      </c>
      <c r="O241" s="48">
        <f>'Gap Validation'!Y240</f>
        <v>0</v>
      </c>
      <c r="P241" s="48">
        <f>'Gap Validation'!Z240</f>
        <v>0</v>
      </c>
      <c r="Q241" s="48">
        <f>'Gap Validation'!AA240</f>
        <v>0</v>
      </c>
      <c r="R241" s="48">
        <f>'Gap Validation'!AB240</f>
        <v>0</v>
      </c>
      <c r="S241" s="48">
        <f>'Gap Validation'!AC240</f>
        <v>0</v>
      </c>
      <c r="T241" s="48">
        <f>'Gap Validation'!AD240</f>
        <v>0</v>
      </c>
      <c r="U241" s="48">
        <f>'Gap Validation'!AE240</f>
        <v>0</v>
      </c>
      <c r="V241" s="48">
        <f>'Gap Validation'!AF240</f>
        <v>0</v>
      </c>
      <c r="W241" s="48">
        <f>'Gap Validation'!AG240</f>
        <v>0</v>
      </c>
      <c r="X241" s="48">
        <f>'Gap Validation'!AH240</f>
        <v>0</v>
      </c>
      <c r="Y241" s="48">
        <f>'Gap Validation'!AI240</f>
        <v>0</v>
      </c>
      <c r="Z241" s="48">
        <f>'Gap Validation'!AJ240</f>
        <v>0</v>
      </c>
      <c r="AA241" s="48">
        <f>'Gap Validation'!AK240</f>
        <v>0</v>
      </c>
    </row>
    <row r="242" spans="1:30" x14ac:dyDescent="0.25">
      <c r="B242" s="48">
        <v>239</v>
      </c>
      <c r="C242" s="48">
        <f>'Gap Validation'!K241</f>
        <v>0</v>
      </c>
      <c r="D242" s="48">
        <f>'Gap Validation'!L241</f>
        <v>0</v>
      </c>
      <c r="E242" s="48">
        <f>'Gap Validation'!O241</f>
        <v>0</v>
      </c>
      <c r="F242" s="48">
        <f>'Gap Validation'!P241</f>
        <v>0</v>
      </c>
      <c r="G242" s="48">
        <f>'Gap Validation'!Q241</f>
        <v>0</v>
      </c>
      <c r="H242" s="48">
        <f>'Gap Validation'!R241</f>
        <v>0</v>
      </c>
      <c r="I242" s="48">
        <f>'Gap Validation'!S241</f>
        <v>0</v>
      </c>
      <c r="J242" s="48">
        <f>'Gap Validation'!T241</f>
        <v>0</v>
      </c>
      <c r="K242" s="48">
        <f>'Gap Validation'!U241</f>
        <v>0</v>
      </c>
      <c r="L242" s="48">
        <f>'Gap Validation'!V241</f>
        <v>0</v>
      </c>
      <c r="M242" s="48">
        <f>'Gap Validation'!W241</f>
        <v>0</v>
      </c>
      <c r="N242" s="48">
        <f>'Gap Validation'!X241</f>
        <v>0</v>
      </c>
      <c r="O242" s="48">
        <f>'Gap Validation'!Y241</f>
        <v>0</v>
      </c>
      <c r="P242" s="48">
        <f>'Gap Validation'!Z241</f>
        <v>0</v>
      </c>
      <c r="Q242" s="48">
        <f>'Gap Validation'!AA241</f>
        <v>0</v>
      </c>
      <c r="R242" s="48">
        <f>'Gap Validation'!AB241</f>
        <v>0</v>
      </c>
      <c r="S242" s="48">
        <f>'Gap Validation'!AC241</f>
        <v>0</v>
      </c>
      <c r="T242" s="48">
        <f>'Gap Validation'!AD241</f>
        <v>0</v>
      </c>
      <c r="U242" s="48">
        <f>'Gap Validation'!AE241</f>
        <v>0</v>
      </c>
      <c r="V242" s="48">
        <f>'Gap Validation'!AF241</f>
        <v>0</v>
      </c>
      <c r="W242" s="48">
        <f>'Gap Validation'!AG241</f>
        <v>0</v>
      </c>
      <c r="X242" s="48">
        <f>'Gap Validation'!AH241</f>
        <v>0</v>
      </c>
      <c r="Y242" s="48">
        <f>'Gap Validation'!AI241</f>
        <v>0</v>
      </c>
      <c r="Z242" s="48">
        <f>'Gap Validation'!AJ241</f>
        <v>0</v>
      </c>
      <c r="AA242" s="48">
        <f>'Gap Validation'!AK241</f>
        <v>0</v>
      </c>
    </row>
    <row r="243" spans="1:30" x14ac:dyDescent="0.25">
      <c r="B243" s="48">
        <v>240</v>
      </c>
      <c r="C243" s="48">
        <f>'Gap Validation'!K242</f>
        <v>0</v>
      </c>
      <c r="D243" s="48">
        <f>'Gap Validation'!L242</f>
        <v>0</v>
      </c>
      <c r="E243" s="48">
        <f>'Gap Validation'!O242</f>
        <v>0</v>
      </c>
      <c r="F243" s="48">
        <f>'Gap Validation'!P242</f>
        <v>0</v>
      </c>
      <c r="G243" s="48">
        <f>'Gap Validation'!Q242</f>
        <v>0</v>
      </c>
      <c r="H243" s="48">
        <f>'Gap Validation'!R242</f>
        <v>0</v>
      </c>
      <c r="I243" s="48">
        <f>'Gap Validation'!S242</f>
        <v>0</v>
      </c>
      <c r="J243" s="48">
        <f>'Gap Validation'!T242</f>
        <v>0</v>
      </c>
      <c r="K243" s="48">
        <f>'Gap Validation'!U242</f>
        <v>0</v>
      </c>
      <c r="L243" s="48">
        <f>'Gap Validation'!V242</f>
        <v>0</v>
      </c>
      <c r="M243" s="48">
        <f>'Gap Validation'!W242</f>
        <v>0</v>
      </c>
      <c r="N243" s="48">
        <f>'Gap Validation'!X242</f>
        <v>0</v>
      </c>
      <c r="O243" s="48">
        <f>'Gap Validation'!Y242</f>
        <v>0</v>
      </c>
      <c r="P243" s="48">
        <f>'Gap Validation'!Z242</f>
        <v>0</v>
      </c>
      <c r="Q243" s="48">
        <f>'Gap Validation'!AA242</f>
        <v>0</v>
      </c>
      <c r="R243" s="48">
        <f>'Gap Validation'!AB242</f>
        <v>0</v>
      </c>
      <c r="S243" s="48">
        <f>'Gap Validation'!AC242</f>
        <v>0</v>
      </c>
      <c r="T243" s="48">
        <f>'Gap Validation'!AD242</f>
        <v>0</v>
      </c>
      <c r="U243" s="48">
        <f>'Gap Validation'!AE242</f>
        <v>0</v>
      </c>
      <c r="V243" s="48">
        <f>'Gap Validation'!AF242</f>
        <v>0</v>
      </c>
      <c r="W243" s="48">
        <f>'Gap Validation'!AG242</f>
        <v>0</v>
      </c>
      <c r="X243" s="48">
        <f>'Gap Validation'!AH242</f>
        <v>0</v>
      </c>
      <c r="Y243" s="48">
        <f>'Gap Validation'!AI242</f>
        <v>0</v>
      </c>
      <c r="Z243" s="48">
        <f>'Gap Validation'!AJ242</f>
        <v>0</v>
      </c>
      <c r="AA243" s="48">
        <f>'Gap Validation'!AK242</f>
        <v>0</v>
      </c>
    </row>
    <row r="244" spans="1:30" x14ac:dyDescent="0.25">
      <c r="E244" s="51">
        <f>SUMIF(E4:E243,"A")</f>
        <v>0</v>
      </c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</row>
    <row r="245" spans="1:30" x14ac:dyDescent="0.25">
      <c r="E245" s="100" t="s">
        <v>18</v>
      </c>
      <c r="F245" s="100"/>
      <c r="G245" s="100"/>
      <c r="H245" s="100" t="s">
        <v>23</v>
      </c>
      <c r="I245" s="100"/>
      <c r="J245" s="100"/>
      <c r="K245" s="100" t="s">
        <v>24</v>
      </c>
      <c r="L245" s="100"/>
      <c r="M245" s="100"/>
      <c r="N245" s="100" t="s">
        <v>17</v>
      </c>
      <c r="O245" s="100"/>
      <c r="P245" s="100" t="s">
        <v>28</v>
      </c>
      <c r="Q245" s="100"/>
      <c r="R245" s="100" t="s">
        <v>68</v>
      </c>
      <c r="S245" s="100"/>
      <c r="T245" s="100" t="s">
        <v>21</v>
      </c>
      <c r="U245" s="100"/>
      <c r="V245" s="100"/>
      <c r="W245" s="100" t="s">
        <v>77</v>
      </c>
      <c r="X245" s="100"/>
      <c r="Y245" s="100" t="s">
        <v>37</v>
      </c>
      <c r="Z245" s="100"/>
    </row>
    <row r="246" spans="1:30" x14ac:dyDescent="0.25">
      <c r="E246" s="68" t="s">
        <v>71</v>
      </c>
      <c r="F246" s="68" t="s">
        <v>72</v>
      </c>
      <c r="G246" s="68" t="s">
        <v>73</v>
      </c>
      <c r="H246" s="68" t="s">
        <v>74</v>
      </c>
      <c r="I246" s="68" t="s">
        <v>72</v>
      </c>
      <c r="J246" s="68" t="s">
        <v>38</v>
      </c>
      <c r="K246" s="68" t="s">
        <v>74</v>
      </c>
      <c r="L246" s="68" t="s">
        <v>72</v>
      </c>
      <c r="M246" s="68" t="s">
        <v>38</v>
      </c>
      <c r="N246" s="68" t="s">
        <v>71</v>
      </c>
      <c r="O246" s="68" t="s">
        <v>73</v>
      </c>
      <c r="P246" s="68" t="s">
        <v>71</v>
      </c>
      <c r="Q246" s="68" t="s">
        <v>73</v>
      </c>
      <c r="R246" s="68" t="s">
        <v>71</v>
      </c>
      <c r="S246" s="68" t="s">
        <v>73</v>
      </c>
      <c r="T246" s="68" t="s">
        <v>71</v>
      </c>
      <c r="U246" s="68" t="s">
        <v>72</v>
      </c>
      <c r="V246" s="68" t="s">
        <v>73</v>
      </c>
      <c r="W246" s="68" t="s">
        <v>71</v>
      </c>
      <c r="X246" s="68" t="s">
        <v>73</v>
      </c>
      <c r="Y246" s="68" t="s">
        <v>71</v>
      </c>
      <c r="Z246" s="68" t="s">
        <v>73</v>
      </c>
    </row>
    <row r="247" spans="1:30" s="34" customFormat="1" x14ac:dyDescent="0.25">
      <c r="A247" s="51"/>
      <c r="B247" s="51"/>
      <c r="C247" s="51"/>
      <c r="D247" s="51" t="s">
        <v>70</v>
      </c>
      <c r="E247" s="51">
        <f>AVERAGEIFS(E4:E243,AA4:AA243,"A")</f>
        <v>0.796875</v>
      </c>
      <c r="F247" s="51">
        <f>AVERAGEIFS(F4:F243,AA4:AA243,"A")</f>
        <v>1.09375</v>
      </c>
      <c r="G247" s="51">
        <f>AVERAGEIFS(G4:G243,AA4:AA243,"A")</f>
        <v>1.0625</v>
      </c>
      <c r="H247" s="51">
        <f>AVERAGEIFS(H4:H243,AA4:AA243,"A")</f>
        <v>1.4375</v>
      </c>
      <c r="I247" s="51">
        <f>AVERAGEIFS(I4:I243,AA4:AA243,"A")</f>
        <v>0.8125</v>
      </c>
      <c r="J247" s="51">
        <f>AVERAGEIFS(J4:J243,AA4:AA243,"A")</f>
        <v>1.046875</v>
      </c>
      <c r="K247" s="51">
        <f>AVERAGEIFS(K4:K243,AA4:AA243,"A")</f>
        <v>0.9375</v>
      </c>
      <c r="L247" s="51">
        <f>AVERAGEIFS(L4:L243,AA4:AA243,"A")</f>
        <v>0.84375</v>
      </c>
      <c r="M247" s="51">
        <f>AVERAGEIFS(M4:M243,AA4:AA243,"A")</f>
        <v>1.09375</v>
      </c>
      <c r="N247" s="51">
        <f>AVERAGEIFS(N4:N243,AA4:AA243,"A")</f>
        <v>0.703125</v>
      </c>
      <c r="O247" s="51">
        <f>AVERAGEIFS(O4:O243,AA4:AA243,"A")</f>
        <v>4.6875E-2</v>
      </c>
      <c r="P247" s="51">
        <f>AVERAGEIFS(P4:P243,AA4:AA243,"A")</f>
        <v>0.5</v>
      </c>
      <c r="Q247" s="51">
        <f>AVERAGEIFS(Q4:Q243,AA4:AA243,"A")</f>
        <v>0.765625</v>
      </c>
      <c r="R247" s="51">
        <f>AVERAGEIFS(R4:R243,AA4:AA243,"A")</f>
        <v>0.5</v>
      </c>
      <c r="S247" s="51">
        <f>AVERAGEIFS(S4:S243,AA4:AA243,"A")</f>
        <v>0.75</v>
      </c>
      <c r="T247" s="51">
        <f>AVERAGEIFS(T4:T243,AA4:AA243,"A")</f>
        <v>1.21875</v>
      </c>
      <c r="U247" s="51">
        <f>AVERAGEIFS(U4:U243,AA4:AA243,"A")</f>
        <v>1.34375</v>
      </c>
      <c r="V247" s="51">
        <f>AVERAGEIFS(V4:V243,AA4:AA243,"A")</f>
        <v>1.3125</v>
      </c>
      <c r="W247" s="51">
        <f>AVERAGEIFS(W4:W243,AA4:AA243,"A")</f>
        <v>0.59375</v>
      </c>
      <c r="X247" s="51">
        <f>AVERAGEIFS(X4:X243,AA4:AA243,"A")</f>
        <v>0.375</v>
      </c>
      <c r="Y247" s="51">
        <f>AVERAGEIFS(Y4:Y243,AA4:AA243,"A")</f>
        <v>1.375</v>
      </c>
      <c r="Z247" s="51">
        <f>AVERAGEIFS(Z4:Z243,AA4:AA243,"A")</f>
        <v>1.484375</v>
      </c>
      <c r="AA247" s="51"/>
      <c r="AB247" s="51"/>
      <c r="AC247" s="56"/>
      <c r="AD247" s="56"/>
    </row>
    <row r="248" spans="1:30" x14ac:dyDescent="0.25">
      <c r="D248" s="48" t="s">
        <v>46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0.1</v>
      </c>
      <c r="Q248" s="48">
        <v>0.1</v>
      </c>
      <c r="R248" s="48">
        <v>0.1</v>
      </c>
      <c r="S248" s="48">
        <v>0.1</v>
      </c>
      <c r="T248" s="48">
        <v>0.7</v>
      </c>
      <c r="U248" s="48">
        <v>0.7</v>
      </c>
      <c r="V248" s="48">
        <v>0.7</v>
      </c>
      <c r="W248" s="48">
        <v>0</v>
      </c>
      <c r="X248" s="48">
        <v>0</v>
      </c>
      <c r="Y248" s="48">
        <v>1.25</v>
      </c>
      <c r="Z248" s="48">
        <v>1.25</v>
      </c>
    </row>
    <row r="249" spans="1:30" x14ac:dyDescent="0.25">
      <c r="D249" s="48" t="s">
        <v>45</v>
      </c>
      <c r="E249" s="48">
        <v>2.4</v>
      </c>
      <c r="F249" s="48">
        <v>2.4</v>
      </c>
      <c r="G249" s="48">
        <v>2.4</v>
      </c>
      <c r="H249" s="48">
        <v>3</v>
      </c>
      <c r="I249" s="48">
        <v>3</v>
      </c>
      <c r="J249" s="48">
        <v>3</v>
      </c>
      <c r="K249" s="48">
        <v>3</v>
      </c>
      <c r="L249" s="48">
        <v>3</v>
      </c>
      <c r="M249" s="48">
        <v>3</v>
      </c>
      <c r="N249" s="48">
        <v>1.3</v>
      </c>
      <c r="O249" s="48">
        <v>1.3</v>
      </c>
      <c r="P249" s="48">
        <v>1.1000000000000001</v>
      </c>
      <c r="Q249" s="48">
        <v>1.1000000000000001</v>
      </c>
      <c r="R249" s="48">
        <v>1.1000000000000001</v>
      </c>
      <c r="S249" s="48">
        <v>1.1000000000000001</v>
      </c>
      <c r="T249" s="48">
        <v>2.1</v>
      </c>
      <c r="U249" s="48">
        <v>2.1</v>
      </c>
      <c r="V249" s="48">
        <v>2.1</v>
      </c>
      <c r="W249" s="48">
        <v>1.5</v>
      </c>
      <c r="X249" s="48">
        <v>1.5</v>
      </c>
      <c r="Y249" s="48">
        <v>2</v>
      </c>
      <c r="Z249" s="48">
        <v>2</v>
      </c>
    </row>
    <row r="250" spans="1:30" x14ac:dyDescent="0.25">
      <c r="D250" s="48" t="s">
        <v>86</v>
      </c>
      <c r="E250" s="48">
        <v>1.7</v>
      </c>
      <c r="F250" s="48">
        <v>1.7</v>
      </c>
      <c r="G250" s="48">
        <v>1.7</v>
      </c>
      <c r="H250" s="48">
        <v>2.1</v>
      </c>
      <c r="I250" s="48">
        <v>2.1</v>
      </c>
      <c r="J250" s="48">
        <v>2.1</v>
      </c>
      <c r="K250" s="48">
        <v>2.1</v>
      </c>
      <c r="L250" s="48">
        <v>2.1</v>
      </c>
      <c r="M250" s="48">
        <v>2.1</v>
      </c>
      <c r="N250" s="48">
        <v>0.9</v>
      </c>
      <c r="O250" s="48">
        <v>0.9</v>
      </c>
      <c r="P250" s="48">
        <v>0.8</v>
      </c>
      <c r="Q250" s="48">
        <v>0.8</v>
      </c>
      <c r="R250" s="48">
        <v>0.8</v>
      </c>
      <c r="S250" s="48">
        <v>0.8</v>
      </c>
      <c r="T250" s="48">
        <v>1.5</v>
      </c>
      <c r="U250" s="48">
        <v>1.5</v>
      </c>
      <c r="V250" s="48">
        <v>1.5</v>
      </c>
      <c r="W250" s="48">
        <v>1.3</v>
      </c>
      <c r="X250" s="48">
        <v>1.3</v>
      </c>
      <c r="Y250" s="48">
        <v>2</v>
      </c>
      <c r="Z250" s="48">
        <v>2</v>
      </c>
    </row>
    <row r="251" spans="1:30" x14ac:dyDescent="0.25">
      <c r="E251" s="100" t="s">
        <v>18</v>
      </c>
      <c r="F251" s="100"/>
      <c r="G251" s="100"/>
      <c r="H251" s="100" t="s">
        <v>23</v>
      </c>
      <c r="I251" s="100"/>
      <c r="J251" s="100"/>
      <c r="K251" s="100" t="s">
        <v>24</v>
      </c>
      <c r="L251" s="100"/>
      <c r="M251" s="100"/>
      <c r="N251" s="100" t="s">
        <v>17</v>
      </c>
      <c r="O251" s="100"/>
      <c r="P251" s="100" t="s">
        <v>28</v>
      </c>
      <c r="Q251" s="100"/>
      <c r="R251" s="100" t="s">
        <v>68</v>
      </c>
      <c r="S251" s="100"/>
      <c r="T251" s="100" t="s">
        <v>21</v>
      </c>
      <c r="U251" s="100"/>
      <c r="V251" s="100"/>
      <c r="W251" s="100" t="s">
        <v>77</v>
      </c>
      <c r="X251" s="100"/>
      <c r="Y251" s="100" t="s">
        <v>37</v>
      </c>
      <c r="Z251" s="100"/>
    </row>
    <row r="252" spans="1:30" x14ac:dyDescent="0.25">
      <c r="E252" s="68" t="s">
        <v>71</v>
      </c>
      <c r="F252" s="68" t="s">
        <v>72</v>
      </c>
      <c r="G252" s="68" t="s">
        <v>73</v>
      </c>
      <c r="H252" s="68" t="s">
        <v>74</v>
      </c>
      <c r="I252" s="68" t="s">
        <v>72</v>
      </c>
      <c r="J252" s="68" t="s">
        <v>38</v>
      </c>
      <c r="K252" s="68" t="s">
        <v>74</v>
      </c>
      <c r="L252" s="68" t="s">
        <v>72</v>
      </c>
      <c r="M252" s="68" t="s">
        <v>38</v>
      </c>
      <c r="N252" s="68" t="s">
        <v>71</v>
      </c>
      <c r="O252" s="68" t="s">
        <v>73</v>
      </c>
      <c r="P252" s="68" t="s">
        <v>71</v>
      </c>
      <c r="Q252" s="68" t="s">
        <v>73</v>
      </c>
      <c r="R252" s="68" t="s">
        <v>71</v>
      </c>
      <c r="S252" s="68" t="s">
        <v>73</v>
      </c>
      <c r="T252" s="68" t="s">
        <v>71</v>
      </c>
      <c r="U252" s="68" t="s">
        <v>72</v>
      </c>
      <c r="V252" s="68" t="s">
        <v>73</v>
      </c>
      <c r="W252" s="68" t="s">
        <v>71</v>
      </c>
      <c r="X252" s="68" t="s">
        <v>73</v>
      </c>
      <c r="Y252" s="68" t="s">
        <v>71</v>
      </c>
      <c r="Z252" s="68" t="s">
        <v>73</v>
      </c>
    </row>
    <row r="253" spans="1:30" x14ac:dyDescent="0.25">
      <c r="D253" s="51" t="s">
        <v>70</v>
      </c>
      <c r="E253" s="51">
        <f>AVERAGEIFS(E4:E243,AA4:AA243,"B")</f>
        <v>0.45454545454545453</v>
      </c>
      <c r="F253" s="51">
        <f>AVERAGEIFS(F4:F243,AA4:AA243,"B")</f>
        <v>0.86363636363636365</v>
      </c>
      <c r="G253" s="51">
        <f>AVERAGEIFS(G4:G243,AA4:AA243,"B")</f>
        <v>1.0227272727272727</v>
      </c>
      <c r="H253" s="51">
        <f>AVERAGEIFS(H4:H243,AA4:AA243,"B")</f>
        <v>1.4090909090909092</v>
      </c>
      <c r="I253" s="51">
        <f>AVERAGEIFS(I4:I243,AA4:AA243,"B")</f>
        <v>0.88636363636363635</v>
      </c>
      <c r="J253" s="51">
        <f>AVERAGEIFS(J4:J243,AA4:AA243,"B")</f>
        <v>0.95454545454545459</v>
      </c>
      <c r="K253" s="51">
        <f>AVERAGEIFS(K4:K243,AA4:AA243,"B")</f>
        <v>1.2045454545454546</v>
      </c>
      <c r="L253" s="51">
        <f>AVERAGEIFS(L4:L243,AA4:AA243,"B")</f>
        <v>0.29545454545454547</v>
      </c>
      <c r="M253" s="51">
        <f>AVERAGEIFS(M4:M243,AA4:AA243,"B")</f>
        <v>0.31818181818181818</v>
      </c>
      <c r="N253" s="51">
        <f>AVERAGEIFS(N4:N243,AA4:AA243,"B")</f>
        <v>0.5</v>
      </c>
      <c r="O253" s="51">
        <f>AVERAGEIFS(O4:O243,AA4:AA243,"B")</f>
        <v>0.11363636363636363</v>
      </c>
      <c r="P253" s="51">
        <f>AVERAGEIFS(P4:P243,AA4:AA243,"B")</f>
        <v>0.5</v>
      </c>
      <c r="Q253" s="51">
        <f>AVERAGEIFS(Q4:Q243,AA4:AA243,"B")</f>
        <v>0.75</v>
      </c>
      <c r="R253" s="51">
        <f>AVERAGEIFS(R4:R243,AA4:AA243,"B")</f>
        <v>0.5</v>
      </c>
      <c r="S253" s="51">
        <f>AVERAGEIFS(S4:S243,AA4:AA243,"B")</f>
        <v>0.75</v>
      </c>
      <c r="T253" s="51">
        <f>AVERAGEIFS(T4:T243,AA4:AA243,"B")</f>
        <v>1</v>
      </c>
      <c r="U253" s="51">
        <f>AVERAGEIFS(U4:U243,AA4:AA243,"B")</f>
        <v>1.2045454545454546</v>
      </c>
      <c r="V253" s="51">
        <f>AVERAGEIFS(V4:V243,AA4:AA243,"B")</f>
        <v>1.2045454545454546</v>
      </c>
      <c r="W253" s="51">
        <f>AVERAGEIFS(W4:W243,AA4:AA243,"B")</f>
        <v>0.65909090909090906</v>
      </c>
      <c r="X253" s="51">
        <f>AVERAGEIFS(X4:X243,AA4:AA243,"B")</f>
        <v>0.54545454545454541</v>
      </c>
      <c r="Y253" s="51">
        <f>AVERAGEIFS(Y4:Y243,AA4:AA243,"B")</f>
        <v>1.6136363636363635</v>
      </c>
      <c r="Z253" s="51">
        <f>AVERAGEIFS(Z4:Z243,AA4:AA243,"B")</f>
        <v>1.1136363636363635</v>
      </c>
    </row>
    <row r="254" spans="1:30" x14ac:dyDescent="0.25">
      <c r="D254" s="48" t="s">
        <v>46</v>
      </c>
      <c r="E254" s="48">
        <v>0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0.1</v>
      </c>
      <c r="Q254" s="48">
        <v>0.1</v>
      </c>
      <c r="R254" s="48">
        <v>0.1</v>
      </c>
      <c r="S254" s="48">
        <v>0.1</v>
      </c>
      <c r="T254" s="48">
        <v>0.7</v>
      </c>
      <c r="U254" s="48">
        <v>0.7</v>
      </c>
      <c r="V254" s="48">
        <v>0.7</v>
      </c>
      <c r="W254" s="48">
        <v>0</v>
      </c>
      <c r="X254" s="48">
        <v>0</v>
      </c>
      <c r="Y254" s="48">
        <v>1.25</v>
      </c>
      <c r="Z254" s="48">
        <v>1.25</v>
      </c>
    </row>
    <row r="255" spans="1:30" x14ac:dyDescent="0.25">
      <c r="D255" s="48" t="s">
        <v>45</v>
      </c>
      <c r="E255" s="48">
        <v>2.4</v>
      </c>
      <c r="F255" s="48">
        <v>2.4</v>
      </c>
      <c r="G255" s="48">
        <v>2.4</v>
      </c>
      <c r="H255" s="48">
        <v>3</v>
      </c>
      <c r="I255" s="48">
        <v>3</v>
      </c>
      <c r="J255" s="48">
        <v>3</v>
      </c>
      <c r="K255" s="48">
        <v>3</v>
      </c>
      <c r="L255" s="48">
        <v>3</v>
      </c>
      <c r="M255" s="48">
        <v>3</v>
      </c>
      <c r="N255" s="48">
        <v>1.3</v>
      </c>
      <c r="O255" s="48">
        <v>1.3</v>
      </c>
      <c r="P255" s="48">
        <v>1.1000000000000001</v>
      </c>
      <c r="Q255" s="48">
        <v>1.1000000000000001</v>
      </c>
      <c r="R255" s="48">
        <v>1.1000000000000001</v>
      </c>
      <c r="S255" s="48">
        <v>1.1000000000000001</v>
      </c>
      <c r="T255" s="48">
        <v>2.1</v>
      </c>
      <c r="U255" s="48">
        <v>2.1</v>
      </c>
      <c r="V255" s="48">
        <v>2.1</v>
      </c>
      <c r="W255" s="48">
        <v>1.5</v>
      </c>
      <c r="X255" s="48">
        <v>1.5</v>
      </c>
      <c r="Y255" s="48">
        <v>2</v>
      </c>
      <c r="Z255" s="48">
        <v>2</v>
      </c>
    </row>
    <row r="256" spans="1:30" x14ac:dyDescent="0.25">
      <c r="D256" s="48" t="s">
        <v>86</v>
      </c>
      <c r="E256" s="48">
        <v>1.7</v>
      </c>
      <c r="F256" s="48">
        <v>1.7</v>
      </c>
      <c r="G256" s="48">
        <v>1.7</v>
      </c>
      <c r="H256" s="48">
        <v>2.1</v>
      </c>
      <c r="I256" s="48">
        <v>2.1</v>
      </c>
      <c r="J256" s="48">
        <v>2.1</v>
      </c>
      <c r="K256" s="48">
        <v>2.1</v>
      </c>
      <c r="L256" s="48">
        <v>2.1</v>
      </c>
      <c r="M256" s="48">
        <v>2.1</v>
      </c>
      <c r="N256" s="48">
        <v>0.9</v>
      </c>
      <c r="O256" s="48">
        <v>0.9</v>
      </c>
      <c r="P256" s="48">
        <v>0.8</v>
      </c>
      <c r="Q256" s="48">
        <v>0.8</v>
      </c>
      <c r="R256" s="48">
        <v>0.8</v>
      </c>
      <c r="S256" s="48">
        <v>0.8</v>
      </c>
      <c r="T256" s="48">
        <v>1.5</v>
      </c>
      <c r="U256" s="48">
        <v>1.5</v>
      </c>
      <c r="V256" s="48">
        <v>1.5</v>
      </c>
      <c r="W256" s="48">
        <v>1.3</v>
      </c>
      <c r="X256" s="48">
        <v>1.3</v>
      </c>
      <c r="Y256" s="48">
        <v>2</v>
      </c>
      <c r="Z256" s="48">
        <v>2</v>
      </c>
    </row>
    <row r="258" spans="4:27" x14ac:dyDescent="0.25">
      <c r="D258" s="48" t="s">
        <v>75</v>
      </c>
      <c r="E258" s="48">
        <f>COUNTIF(E4:E243,"&gt;2.4")</f>
        <v>0</v>
      </c>
      <c r="F258" s="48">
        <f t="shared" ref="F258:G258" si="0">COUNTIF(F4:F243,"&gt;2.4")</f>
        <v>0</v>
      </c>
      <c r="G258" s="48">
        <f t="shared" si="0"/>
        <v>0</v>
      </c>
      <c r="H258" s="48">
        <f>COUNTIF(H4:H243,"&gt;3")</f>
        <v>0</v>
      </c>
      <c r="I258" s="48">
        <f t="shared" ref="I258:M258" si="1">COUNTIF(I4:I243,"&gt;3")</f>
        <v>0</v>
      </c>
      <c r="J258" s="48">
        <f t="shared" si="1"/>
        <v>0</v>
      </c>
      <c r="K258" s="48">
        <f t="shared" si="1"/>
        <v>0</v>
      </c>
      <c r="L258" s="48">
        <f t="shared" si="1"/>
        <v>0</v>
      </c>
      <c r="M258" s="48">
        <f t="shared" si="1"/>
        <v>0</v>
      </c>
      <c r="N258" s="48">
        <f>COUNTIF(N4:N243,"&gt;1.3")</f>
        <v>0</v>
      </c>
      <c r="O258" s="48">
        <f>COUNTIF(O4:O243,"&gt;1.3")</f>
        <v>0</v>
      </c>
      <c r="P258" s="48">
        <f>COUNTIF(P4:P243,"&gt;1.1")</f>
        <v>0</v>
      </c>
      <c r="Q258" s="48">
        <f>COUNTIF(Q4:Q243,"&gt;1.1")</f>
        <v>0</v>
      </c>
      <c r="R258" s="48">
        <f t="shared" ref="R258:S258" si="2">COUNTIF(R4:R243,"&gt;1.1")</f>
        <v>0</v>
      </c>
      <c r="S258" s="48">
        <f t="shared" si="2"/>
        <v>0</v>
      </c>
      <c r="T258" s="48">
        <f>COUNTIF(T4:T243,"&gt;2.1")</f>
        <v>0</v>
      </c>
      <c r="U258" s="48">
        <f t="shared" ref="U258:V258" si="3">COUNTIF(U4:U243,"&gt;2.1")</f>
        <v>0</v>
      </c>
      <c r="V258" s="48">
        <f t="shared" si="3"/>
        <v>0</v>
      </c>
      <c r="W258" s="48">
        <f>COUNTIF(W4:W243,"&gt;1.5")</f>
        <v>0</v>
      </c>
      <c r="X258" s="48">
        <f>COUNTIF(X4:X243,"&gt;1.5")</f>
        <v>0</v>
      </c>
      <c r="Y258" s="48">
        <f>COUNTIF(Y4:Y243,"=.75")</f>
        <v>0</v>
      </c>
      <c r="Z258" s="48">
        <f>COUNTIF(Z4:Z243,"=.75")</f>
        <v>1</v>
      </c>
    </row>
    <row r="259" spans="4:27" ht="315" x14ac:dyDescent="0.25">
      <c r="D259" s="54" t="s">
        <v>76</v>
      </c>
      <c r="E259" s="48">
        <f>SUM(E258:G258)</f>
        <v>0</v>
      </c>
      <c r="F259" s="48">
        <f>SUM(H258:J258)</f>
        <v>0</v>
      </c>
      <c r="G259" s="48">
        <f>SUM(K258:M258)</f>
        <v>0</v>
      </c>
      <c r="H259" s="48">
        <f>SUM(N258:O258)</f>
        <v>0</v>
      </c>
      <c r="I259" s="48">
        <f>SUM(P258:Q258)</f>
        <v>0</v>
      </c>
      <c r="J259" s="48">
        <f>SUM(R258:S258)</f>
        <v>0</v>
      </c>
      <c r="K259" s="48">
        <f>SUM(T258:V258)</f>
        <v>0</v>
      </c>
      <c r="L259" s="48">
        <f>SUM(W258:X258)</f>
        <v>0</v>
      </c>
      <c r="M259" s="48">
        <f>SUM(Y258:Z258)</f>
        <v>1</v>
      </c>
    </row>
    <row r="261" spans="4:27" ht="262.5" x14ac:dyDescent="0.25">
      <c r="E261" s="55" t="s">
        <v>61</v>
      </c>
      <c r="F261" s="55" t="s">
        <v>62</v>
      </c>
      <c r="G261" s="55" t="s">
        <v>64</v>
      </c>
      <c r="H261" s="55" t="s">
        <v>50</v>
      </c>
      <c r="I261" s="55" t="s">
        <v>47</v>
      </c>
      <c r="J261" s="55" t="s">
        <v>60</v>
      </c>
      <c r="K261" s="55" t="s">
        <v>59</v>
      </c>
      <c r="L261" s="55" t="s">
        <v>63</v>
      </c>
      <c r="M261" s="55" t="s">
        <v>55</v>
      </c>
    </row>
    <row r="262" spans="4:27" x14ac:dyDescent="0.25">
      <c r="E262" s="48">
        <f>I259</f>
        <v>0</v>
      </c>
      <c r="F262" s="48">
        <f>J259</f>
        <v>0</v>
      </c>
      <c r="G262" s="48">
        <f>L259</f>
        <v>0</v>
      </c>
      <c r="H262" s="48">
        <f>H259</f>
        <v>0</v>
      </c>
      <c r="I262" s="48">
        <f>E259</f>
        <v>0</v>
      </c>
      <c r="J262" s="48">
        <f>G259</f>
        <v>0</v>
      </c>
      <c r="K262" s="48">
        <f>F259</f>
        <v>0</v>
      </c>
      <c r="L262" s="48">
        <f>K259</f>
        <v>0</v>
      </c>
      <c r="M262" s="48">
        <f>M259</f>
        <v>1</v>
      </c>
    </row>
    <row r="265" spans="4:27" x14ac:dyDescent="0.25">
      <c r="D265" s="48" t="s">
        <v>78</v>
      </c>
      <c r="E265" s="67">
        <f>AVERAGE(E247:G247)</f>
        <v>0.984375</v>
      </c>
      <c r="F265" s="67">
        <f>E265</f>
        <v>0.984375</v>
      </c>
      <c r="G265" s="67">
        <f>F265</f>
        <v>0.984375</v>
      </c>
      <c r="H265" s="67">
        <f>SUM(H247:J247/3)</f>
        <v>0.47916666666666669</v>
      </c>
      <c r="I265" s="67">
        <f>H265</f>
        <v>0.47916666666666669</v>
      </c>
      <c r="J265" s="67">
        <f>I265</f>
        <v>0.47916666666666669</v>
      </c>
      <c r="K265" s="67">
        <f>SUM(K247:M247/3)</f>
        <v>0.3125</v>
      </c>
      <c r="L265" s="67">
        <f>K265</f>
        <v>0.3125</v>
      </c>
      <c r="M265" s="67">
        <f>L265</f>
        <v>0.3125</v>
      </c>
      <c r="N265" s="67">
        <f>SUM(N247:O247/2)</f>
        <v>0.3515625</v>
      </c>
      <c r="O265" s="67">
        <f>N265</f>
        <v>0.3515625</v>
      </c>
      <c r="P265" s="67">
        <f>SUM(P247:Q247/2)</f>
        <v>0.25</v>
      </c>
      <c r="Q265" s="67">
        <f>P265</f>
        <v>0.25</v>
      </c>
      <c r="R265" s="67">
        <f>SUM(R247:S247/2)</f>
        <v>0.25</v>
      </c>
      <c r="S265" s="67">
        <f>R265</f>
        <v>0.25</v>
      </c>
      <c r="T265" s="67">
        <f>SUM(T247:V247/3)</f>
        <v>0.40625</v>
      </c>
      <c r="U265" s="67">
        <f>T265</f>
        <v>0.40625</v>
      </c>
      <c r="V265" s="67">
        <f>U265</f>
        <v>0.40625</v>
      </c>
      <c r="W265" s="67">
        <f>SUM(W247:X247/2)</f>
        <v>0.296875</v>
      </c>
      <c r="X265" s="67">
        <f>W265</f>
        <v>0.296875</v>
      </c>
      <c r="Y265" s="67">
        <f>SUM(Y247:Z247/2)</f>
        <v>0.6875</v>
      </c>
      <c r="Z265" s="67">
        <f>Y265</f>
        <v>0.6875</v>
      </c>
    </row>
    <row r="266" spans="4:27" x14ac:dyDescent="0.25">
      <c r="D266" s="48" t="s">
        <v>79</v>
      </c>
      <c r="E266" s="67">
        <f>SUM(E253:G253/3)</f>
        <v>0.15151515151515152</v>
      </c>
      <c r="F266" s="67">
        <f>E266</f>
        <v>0.15151515151515152</v>
      </c>
      <c r="G266" s="67">
        <f>F266</f>
        <v>0.15151515151515152</v>
      </c>
      <c r="H266" s="67">
        <f>SUM(H253:J253/3)</f>
        <v>0.46969696969696972</v>
      </c>
      <c r="I266" s="67">
        <f>H266</f>
        <v>0.46969696969696972</v>
      </c>
      <c r="J266" s="67">
        <f>I266</f>
        <v>0.46969696969696972</v>
      </c>
      <c r="K266" s="67">
        <f>SUM(K253:M253/3)</f>
        <v>0.40151515151515155</v>
      </c>
      <c r="L266" s="67">
        <f>K266</f>
        <v>0.40151515151515155</v>
      </c>
      <c r="M266" s="67">
        <f>L266</f>
        <v>0.40151515151515155</v>
      </c>
      <c r="N266" s="67">
        <f>SUM(N253:O253/2)</f>
        <v>0.25</v>
      </c>
      <c r="O266" s="67">
        <f>N266</f>
        <v>0.25</v>
      </c>
      <c r="P266" s="67">
        <f>SUM(P253:Q253/2)</f>
        <v>0.25</v>
      </c>
      <c r="Q266" s="67">
        <f>P266</f>
        <v>0.25</v>
      </c>
      <c r="R266" s="67">
        <f>SUM(R253:S253/2)</f>
        <v>0.25</v>
      </c>
      <c r="S266" s="67">
        <f>R266</f>
        <v>0.25</v>
      </c>
      <c r="T266" s="67">
        <f>SUM(T248:V248/3)</f>
        <v>0.23333333333333331</v>
      </c>
      <c r="U266" s="67">
        <f>T266</f>
        <v>0.23333333333333331</v>
      </c>
      <c r="V266" s="67">
        <f>U266</f>
        <v>0.23333333333333331</v>
      </c>
      <c r="W266" s="67">
        <f>SUM(W253:X253/2)</f>
        <v>0.32954545454545453</v>
      </c>
      <c r="X266" s="67">
        <f>W266</f>
        <v>0.32954545454545453</v>
      </c>
      <c r="Y266" s="67">
        <f>SUM(Y253:Z253/2)</f>
        <v>0.80681818181818177</v>
      </c>
      <c r="Z266" s="67">
        <f>Y266</f>
        <v>0.80681818181818177</v>
      </c>
    </row>
    <row r="267" spans="4:27" x14ac:dyDescent="0.25">
      <c r="E267" s="57"/>
      <c r="F267" s="51"/>
      <c r="G267" s="51"/>
      <c r="H267" s="51"/>
      <c r="I267" s="51"/>
      <c r="J267" s="51"/>
    </row>
    <row r="268" spans="4:27" x14ac:dyDescent="0.25">
      <c r="D268" s="48" t="s">
        <v>85</v>
      </c>
      <c r="E268" s="51">
        <f>COUNTIF(E247,"&gt;2.4")</f>
        <v>0</v>
      </c>
      <c r="F268" s="51">
        <f>COUNTIF(F247,"&gt;2.4")</f>
        <v>0</v>
      </c>
      <c r="G268" s="51">
        <f t="shared" ref="G268" si="4">COUNTIF(G247,"&gt;2.4")</f>
        <v>0</v>
      </c>
      <c r="H268" s="51">
        <f>COUNTIF(H247,"&gt;3")</f>
        <v>0</v>
      </c>
      <c r="I268" s="51">
        <f t="shared" ref="I268:M268" si="5">COUNTIF(I247,"&gt;3")</f>
        <v>0</v>
      </c>
      <c r="J268" s="51">
        <f t="shared" si="5"/>
        <v>0</v>
      </c>
      <c r="K268" s="51">
        <f t="shared" si="5"/>
        <v>0</v>
      </c>
      <c r="L268" s="51">
        <f t="shared" si="5"/>
        <v>0</v>
      </c>
      <c r="M268" s="51">
        <f t="shared" si="5"/>
        <v>0</v>
      </c>
      <c r="N268" s="51">
        <f>COUNTIF(N247,"&gt;1.3")</f>
        <v>0</v>
      </c>
      <c r="O268" s="51">
        <f>COUNTIF(O247,"&gt;1.3")</f>
        <v>0</v>
      </c>
      <c r="P268" s="51">
        <f>COUNTIF(P247,"&gt;1.1")</f>
        <v>0</v>
      </c>
      <c r="Q268" s="51">
        <f t="shared" ref="Q268:S268" si="6">COUNTIF(Q247,"&gt;1.1")</f>
        <v>0</v>
      </c>
      <c r="R268" s="51">
        <f t="shared" si="6"/>
        <v>0</v>
      </c>
      <c r="S268" s="51">
        <f t="shared" si="6"/>
        <v>0</v>
      </c>
      <c r="T268" s="51">
        <f>COUNTIF(T247,"&gt;2.1")</f>
        <v>0</v>
      </c>
      <c r="U268" s="51">
        <f>COUNTIF(U247,"&gt;2.1")</f>
        <v>0</v>
      </c>
      <c r="V268" s="51">
        <f>COUNTIF(V247,"&gt;2.1")</f>
        <v>0</v>
      </c>
      <c r="W268" s="51">
        <f>COUNTIF(W247,"&gt;1.5")</f>
        <v>0</v>
      </c>
      <c r="X268" s="51">
        <f>COUNTIF(X247,"&gt;1.5")</f>
        <v>0</v>
      </c>
      <c r="Y268" s="51">
        <f>COUNTIF(Y247,"&lt;.75")</f>
        <v>0</v>
      </c>
      <c r="Z268" s="51">
        <f>COUNTIF(Z247,"&lt;.75")</f>
        <v>0</v>
      </c>
      <c r="AA268" s="51">
        <f>SUM(E268:Z268)</f>
        <v>0</v>
      </c>
    </row>
    <row r="269" spans="4:27" x14ac:dyDescent="0.25">
      <c r="D269" s="48" t="s">
        <v>84</v>
      </c>
      <c r="E269" s="51">
        <f>COUNTIF(E265,"&gt;60%")</f>
        <v>1</v>
      </c>
      <c r="F269" s="51">
        <f t="shared" ref="F269:Z269" si="7">COUNTIF(F265,"&gt;60%")</f>
        <v>1</v>
      </c>
      <c r="G269" s="51">
        <f t="shared" si="7"/>
        <v>1</v>
      </c>
      <c r="H269" s="51">
        <f t="shared" si="7"/>
        <v>0</v>
      </c>
      <c r="I269" s="51">
        <f t="shared" si="7"/>
        <v>0</v>
      </c>
      <c r="J269" s="51">
        <f t="shared" si="7"/>
        <v>0</v>
      </c>
      <c r="K269" s="51">
        <f t="shared" si="7"/>
        <v>0</v>
      </c>
      <c r="L269" s="51">
        <f t="shared" si="7"/>
        <v>0</v>
      </c>
      <c r="M269" s="51">
        <f t="shared" si="7"/>
        <v>0</v>
      </c>
      <c r="N269" s="51">
        <f t="shared" si="7"/>
        <v>0</v>
      </c>
      <c r="O269" s="51">
        <f t="shared" si="7"/>
        <v>0</v>
      </c>
      <c r="P269" s="51">
        <f t="shared" si="7"/>
        <v>0</v>
      </c>
      <c r="Q269" s="51">
        <f t="shared" si="7"/>
        <v>0</v>
      </c>
      <c r="R269" s="51">
        <f t="shared" si="7"/>
        <v>0</v>
      </c>
      <c r="S269" s="51">
        <f t="shared" si="7"/>
        <v>0</v>
      </c>
      <c r="T269" s="51">
        <f t="shared" si="7"/>
        <v>0</v>
      </c>
      <c r="U269" s="51">
        <f t="shared" si="7"/>
        <v>0</v>
      </c>
      <c r="V269" s="51">
        <f t="shared" si="7"/>
        <v>0</v>
      </c>
      <c r="W269" s="51">
        <f t="shared" si="7"/>
        <v>0</v>
      </c>
      <c r="X269" s="51">
        <f t="shared" si="7"/>
        <v>0</v>
      </c>
      <c r="Y269" s="51">
        <f t="shared" si="7"/>
        <v>1</v>
      </c>
      <c r="Z269" s="51">
        <f t="shared" si="7"/>
        <v>1</v>
      </c>
      <c r="AA269" s="51">
        <f>SUM(E269:Z269)</f>
        <v>5</v>
      </c>
    </row>
    <row r="270" spans="4:27" x14ac:dyDescent="0.25">
      <c r="E270" s="58"/>
    </row>
    <row r="271" spans="4:27" x14ac:dyDescent="0.25">
      <c r="D271" s="48" t="s">
        <v>83</v>
      </c>
      <c r="E271" s="51">
        <f>COUNTIF(E253,"&gt;2.4")</f>
        <v>0</v>
      </c>
      <c r="F271" s="51">
        <f t="shared" ref="F271:G271" si="8">COUNTIF(F253,"&gt;2.4")</f>
        <v>0</v>
      </c>
      <c r="G271" s="51">
        <f t="shared" si="8"/>
        <v>0</v>
      </c>
      <c r="H271" s="51">
        <f>COUNTIF(H253,"&gt;3")</f>
        <v>0</v>
      </c>
      <c r="I271" s="51">
        <f t="shared" ref="I271:M271" si="9">COUNTIF(I253,"&gt;3")</f>
        <v>0</v>
      </c>
      <c r="J271" s="51">
        <f t="shared" si="9"/>
        <v>0</v>
      </c>
      <c r="K271" s="51">
        <f>COUNTIF(K253,"&gt;3")</f>
        <v>0</v>
      </c>
      <c r="L271" s="51">
        <f t="shared" si="9"/>
        <v>0</v>
      </c>
      <c r="M271" s="51">
        <f t="shared" si="9"/>
        <v>0</v>
      </c>
      <c r="N271" s="51">
        <f>COUNTIF(N253,"&gt;1.3")</f>
        <v>0</v>
      </c>
      <c r="O271" s="51">
        <f>COUNTIF(O253,"&gt;1.3")</f>
        <v>0</v>
      </c>
      <c r="P271" s="51">
        <f>COUNTIF(P253,"&gt;1.1")</f>
        <v>0</v>
      </c>
      <c r="Q271" s="51">
        <f>COUNTIF(Q253,"&gt;1.1")</f>
        <v>0</v>
      </c>
      <c r="R271" s="51">
        <f>COUNTIF(R253,"&gt;1.1")</f>
        <v>0</v>
      </c>
      <c r="S271" s="51">
        <f>COUNTIF(S253,"&gt;1.1")</f>
        <v>0</v>
      </c>
      <c r="T271" s="51">
        <f>COUNTIF(T253,"&gt;2.1")</f>
        <v>0</v>
      </c>
      <c r="U271" s="51">
        <f t="shared" ref="U271:V271" si="10">COUNTIF(U253,"&gt;2.1")</f>
        <v>0</v>
      </c>
      <c r="V271" s="51">
        <f t="shared" si="10"/>
        <v>0</v>
      </c>
      <c r="W271" s="51">
        <f>COUNTIF(W253,"&gt;1.5")</f>
        <v>0</v>
      </c>
      <c r="X271" s="51">
        <f>COUNTIF(X253,"&gt;1.5")</f>
        <v>0</v>
      </c>
      <c r="Y271" s="51">
        <f>COUNTIF(Y253,"&lt;.75")</f>
        <v>0</v>
      </c>
      <c r="Z271" s="51">
        <f>COUNTIF(Z253,"&lt;.75")</f>
        <v>0</v>
      </c>
      <c r="AA271" s="51">
        <f>SUM(E271:Z271)</f>
        <v>0</v>
      </c>
    </row>
    <row r="272" spans="4:27" x14ac:dyDescent="0.25">
      <c r="D272" s="48" t="s">
        <v>82</v>
      </c>
      <c r="E272" s="51">
        <f>COUNTIF(E266,"&gt;60%")</f>
        <v>0</v>
      </c>
      <c r="F272" s="51">
        <f t="shared" ref="F272:Z272" si="11">COUNTIF(F266,"&gt;60%")</f>
        <v>0</v>
      </c>
      <c r="G272" s="51">
        <f t="shared" si="11"/>
        <v>0</v>
      </c>
      <c r="H272" s="51">
        <f t="shared" si="11"/>
        <v>0</v>
      </c>
      <c r="I272" s="51">
        <f t="shared" si="11"/>
        <v>0</v>
      </c>
      <c r="J272" s="51">
        <f t="shared" si="11"/>
        <v>0</v>
      </c>
      <c r="K272" s="51">
        <f t="shared" si="11"/>
        <v>0</v>
      </c>
      <c r="L272" s="51">
        <f t="shared" si="11"/>
        <v>0</v>
      </c>
      <c r="M272" s="51">
        <f t="shared" si="11"/>
        <v>0</v>
      </c>
      <c r="N272" s="51">
        <f t="shared" si="11"/>
        <v>0</v>
      </c>
      <c r="O272" s="51">
        <f t="shared" si="11"/>
        <v>0</v>
      </c>
      <c r="P272" s="51">
        <f t="shared" si="11"/>
        <v>0</v>
      </c>
      <c r="Q272" s="51">
        <f t="shared" si="11"/>
        <v>0</v>
      </c>
      <c r="R272" s="51">
        <f t="shared" si="11"/>
        <v>0</v>
      </c>
      <c r="S272" s="51">
        <f t="shared" si="11"/>
        <v>0</v>
      </c>
      <c r="T272" s="51">
        <f t="shared" si="11"/>
        <v>0</v>
      </c>
      <c r="U272" s="51">
        <f t="shared" si="11"/>
        <v>0</v>
      </c>
      <c r="V272" s="51">
        <f t="shared" si="11"/>
        <v>0</v>
      </c>
      <c r="W272" s="51">
        <f t="shared" si="11"/>
        <v>0</v>
      </c>
      <c r="X272" s="51">
        <f t="shared" si="11"/>
        <v>0</v>
      </c>
      <c r="Y272" s="51">
        <f t="shared" si="11"/>
        <v>1</v>
      </c>
      <c r="Z272" s="51">
        <f t="shared" si="11"/>
        <v>1</v>
      </c>
      <c r="AA272" s="51">
        <f>SUM(E272:Z272)</f>
        <v>2</v>
      </c>
    </row>
  </sheetData>
  <sheetProtection password="CC11" sheet="1" objects="1" scenarios="1"/>
  <mergeCells count="35">
    <mergeCell ref="AM58:AP60"/>
    <mergeCell ref="AR58:AS59"/>
    <mergeCell ref="W3:X3"/>
    <mergeCell ref="Y3:Z3"/>
    <mergeCell ref="T3:V3"/>
    <mergeCell ref="AD5:AH6"/>
    <mergeCell ref="AI5:AJ6"/>
    <mergeCell ref="AL5:AO6"/>
    <mergeCell ref="AQ5:AR6"/>
    <mergeCell ref="AE58:AH60"/>
    <mergeCell ref="AJ58:AK59"/>
    <mergeCell ref="R3:S3"/>
    <mergeCell ref="E245:G245"/>
    <mergeCell ref="H245:J245"/>
    <mergeCell ref="K245:M245"/>
    <mergeCell ref="N245:O245"/>
    <mergeCell ref="P245:Q245"/>
    <mergeCell ref="E3:G3"/>
    <mergeCell ref="H3:J3"/>
    <mergeCell ref="K3:M3"/>
    <mergeCell ref="N3:O3"/>
    <mergeCell ref="P3:Q3"/>
    <mergeCell ref="R251:S251"/>
    <mergeCell ref="T251:V251"/>
    <mergeCell ref="W251:X251"/>
    <mergeCell ref="Y251:Z251"/>
    <mergeCell ref="R245:S245"/>
    <mergeCell ref="T245:V245"/>
    <mergeCell ref="W245:X245"/>
    <mergeCell ref="Y245:Z245"/>
    <mergeCell ref="E251:G251"/>
    <mergeCell ref="H251:J251"/>
    <mergeCell ref="K251:M251"/>
    <mergeCell ref="N251:O251"/>
    <mergeCell ref="P251:Q251"/>
  </mergeCells>
  <conditionalFormatting sqref="E265">
    <cfRule type="cellIs" dxfId="20" priority="27" operator="greaterThan">
      <formula>0.3</formula>
    </cfRule>
  </conditionalFormatting>
  <conditionalFormatting sqref="AA268">
    <cfRule type="cellIs" dxfId="19" priority="20" operator="greaterThan">
      <formula>1</formula>
    </cfRule>
  </conditionalFormatting>
  <conditionalFormatting sqref="AI5:AJ6">
    <cfRule type="cellIs" dxfId="18" priority="18" operator="equal">
      <formula>0</formula>
    </cfRule>
    <cfRule type="cellIs" dxfId="17" priority="19" operator="greaterThan">
      <formula>0</formula>
    </cfRule>
  </conditionalFormatting>
  <conditionalFormatting sqref="AQ5:AR6">
    <cfRule type="cellIs" dxfId="16" priority="1" operator="lessThan">
      <formula>5</formula>
    </cfRule>
    <cfRule type="cellIs" dxfId="15" priority="2" operator="between">
      <formula>5</formula>
      <formula>10</formula>
    </cfRule>
    <cfRule type="cellIs" dxfId="14" priority="3" operator="greaterThan">
      <formula>10</formula>
    </cfRule>
    <cfRule type="cellIs" dxfId="13" priority="10" operator="lessThan">
      <formula>3</formula>
    </cfRule>
    <cfRule type="cellIs" dxfId="12" priority="11" operator="lessThan">
      <formula>3</formula>
    </cfRule>
    <cfRule type="cellIs" dxfId="11" priority="12" operator="lessThan">
      <formula>2</formula>
    </cfRule>
    <cfRule type="cellIs" dxfId="10" priority="13" operator="lessThan">
      <formula>2</formula>
    </cfRule>
    <cfRule type="cellIs" dxfId="9" priority="14" operator="lessThan">
      <formula>2</formula>
    </cfRule>
    <cfRule type="cellIs" dxfId="8" priority="15" operator="between">
      <formula>3</formula>
      <formula>6</formula>
    </cfRule>
    <cfRule type="cellIs" dxfId="7" priority="16" operator="greaterThan">
      <formula>5</formula>
    </cfRule>
    <cfRule type="cellIs" dxfId="6" priority="17" operator="greaterThan">
      <formula>5</formula>
    </cfRule>
  </conditionalFormatting>
  <conditionalFormatting sqref="AA271">
    <cfRule type="cellIs" dxfId="5" priority="9" operator="greaterThan">
      <formula>1</formula>
    </cfRule>
  </conditionalFormatting>
  <conditionalFormatting sqref="AJ58:AK59">
    <cfRule type="cellIs" dxfId="4" priority="7" operator="equal">
      <formula>0</formula>
    </cfRule>
    <cfRule type="cellIs" dxfId="3" priority="8" operator="greaterThan">
      <formula>0</formula>
    </cfRule>
  </conditionalFormatting>
  <conditionalFormatting sqref="AR58:AS59">
    <cfRule type="cellIs" dxfId="2" priority="4" operator="lessThan">
      <formula>5</formula>
    </cfRule>
    <cfRule type="cellIs" dxfId="1" priority="5" operator="between">
      <formula>5</formula>
      <formula>10</formula>
    </cfRule>
    <cfRule type="cellIs" dxfId="0" priority="6" operator="greaterThan">
      <formula>10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Gap Validation</vt:lpstr>
      <vt:lpstr>PQC Monitor</vt:lpstr>
      <vt:lpstr>'Gap Validation'!Print_Area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Penelope Arancegui</dc:creator>
  <cp:lastModifiedBy>Williams Jerod</cp:lastModifiedBy>
  <cp:lastPrinted>2020-04-26T04:09:05Z</cp:lastPrinted>
  <dcterms:created xsi:type="dcterms:W3CDTF">2017-04-06T18:07:00Z</dcterms:created>
  <dcterms:modified xsi:type="dcterms:W3CDTF">2020-09-10T21:04:04Z</dcterms:modified>
</cp:coreProperties>
</file>